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355" windowHeight="7170" activeTab="1"/>
  </bookViews>
  <sheets>
    <sheet name="Bat trach minh canh" sheetId="1" r:id="rId1"/>
    <sheet name="Bat trach - no protected" sheetId="2" r:id="rId2"/>
  </sheets>
  <definedNames>
    <definedName name="_xlfn.BAHTTEXT" hidden="1">#NAME?</definedName>
    <definedName name="_xlnm.Print_Area" localSheetId="1">'Bat trach - no protected'!$B$1:$M$103</definedName>
    <definedName name="_xlnm.Print_Area" localSheetId="0">'Bat trach minh canh'!$B$1:$M$103</definedName>
  </definedNames>
  <calcPr fullCalcOnLoad="1"/>
</workbook>
</file>

<file path=xl/comments1.xml><?xml version="1.0" encoding="utf-8"?>
<comments xmlns="http://schemas.openxmlformats.org/spreadsheetml/2006/main">
  <authors>
    <author>ChieủTuc</author>
  </authors>
  <commentList>
    <comment ref="B3" authorId="0">
      <text>
        <r>
          <rPr>
            <sz val="10"/>
            <rFont val="Tahoma"/>
            <family val="2"/>
          </rPr>
          <t xml:space="preserve">* </t>
        </r>
        <r>
          <rPr>
            <b/>
            <u val="single"/>
            <sz val="10"/>
            <rFont val="Tahoma"/>
            <family val="2"/>
          </rPr>
          <t>Ý NGHĨA CỦA "BÁT TRẠCH MINH CẢNH</t>
        </r>
        <r>
          <rPr>
            <sz val="10"/>
            <rFont val="Tahoma"/>
            <family val="2"/>
          </rPr>
          <t xml:space="preserve">"
PHƯƠNG HƯỚNG ĐƯỢC CHIA THÀNH 8 HƯỚNG CHÍNH, THEO VÒNG TRÒN BÁT QUÁI. CÓ 8 DẠNG ĐỒ HÌNH THAY ĐỔI TUỲ THEO NIÊN MỆNH (CUNG PHI: XÉT ĐẾN NĂM SINH VÀ GIỚI TÍNH) HOẶC THIÊN MỆNH (XÉT CẢ THÁNG SINH+NĂM SINH+GIỚI TÍNH) CỦA CHỦ SỰ.
PHỤC VỊ
Bổn mạng được hướng này thì giàu có thường thường, tuổi  thọ trung bình, mỗi ngày có tài lộc nỏ sanh con gái nhiều hơn con trai. Muốn có con thì để cửa bếp về hướng PHỤC VỊ, tới năm quí nhân đến thì có con để mà nuôi
NGŨ QUỸ
Phạm vào hướng này, chủ tôi tớ phản phúc, trốn chạy, bị năm lần trộm cướp, gặp nạn về lửa, bệnh hoạn, thị phi, tài lộc súc kém, điền sản – súc vật bị hại, tổn thất nhân khẩu. Ứng vào năm hoặc tháng dần, ngọ, tuất.
THIÊN Y
Như vợ chồng phối hợp mạng cùng tứ trạnh, muốn lập phòng riêng vào hướng thiên y, thì sinh được 3 con, giàu có ngàn vàng, gia đạo không bệnh tật, nhân khẩu, điền sản, sút vật đều vượng phát. Đến các năm thin, tuất, sữu, mùi thì có tài lộc vào.
TUYỆT MẠNG
Nhà ngó về hướng này tức là bổn mạng đã phạm hướng xấu, chủ hại con cái, không con nối dòng, không con trai, không sống già, bị bệnh tật, tài lộc sút kém, điền sản, sút vật suy bại, bị người mưu hại. Ứng vào các năm tị, dậu, sữu.
HOẠ HẠI
Phạm vào hướng này thì bị thị phi, dính líu pháp luật, bênh tật, suy sụp tài lộc, tổn thất nhân khẩu. Ứng vào năm hoặc tháng thin, tuất, sữu, mùi.
SANH KHÍ
Được hướng sanh khí thì có thể sinh được 5 con, thăng quan tiến chức, ra ngoài thì được đại phú quí, tăng nhân khẩu, quen biết nhiều người cóquyền cao chức trọng. Ứng với các năm, tháng hợi, mẹo, mùi thì phát tài.
LỤC SÁT
Phạm vào hướng này chủ tốn tài lộc, thị phi, tiêu mòn ruộng vườn, sút vật, tổn thất nhân khẩu. Ứng vào các năm, tháng thin, tuất, sữu, mùi.
PHƯỚC ĐỨC
Nam, nữ hiệp hai tuổi, lại cùng tứ trạnh, muốn lập phòng riêng hoặc đặt bếp lò ngó về hướng này thì sinh đặng 4 con, giàu có hạng trung, mạng sống rất lâu, được tài lộc, vợ chồng hoà thuận, vui vẻ, mừng vui được phúc thọ lâu dài. Ứng với các năm tị, dậu sữu thì phát tài.
</t>
        </r>
      </text>
    </comment>
    <comment ref="B5" authorId="0">
      <text>
        <r>
          <rPr>
            <b/>
            <sz val="8"/>
            <rFont val="Tahoma"/>
            <family val="0"/>
          </rPr>
          <t xml:space="preserve">
</t>
        </r>
        <r>
          <rPr>
            <b/>
            <sz val="10"/>
            <rFont val="Tahoma"/>
            <family val="2"/>
          </rPr>
          <t>***HƯỚNG TỐT THEO THỨ TỰ GIÃM DẦN NHƯ SAU;
SANH KHÍ-&gt;THIÊN Y-&gt;PHƯỚC ĐỨC-&gt;PHỤC VỊ
***HƯỚNG XẤU THEO THỨ TỰ GIÃM DẦN NHƯ SAU:
TUYỆT MẠNG-&gt;NGŨ QUỶ-&gt;LỤC SÁT-&gt;HỌA HẠI.</t>
        </r>
      </text>
    </comment>
    <comment ref="E3" authorId="0">
      <text>
        <r>
          <rPr>
            <b/>
            <sz val="8"/>
            <rFont val="Tahoma"/>
            <family val="0"/>
          </rPr>
          <t xml:space="preserve">
</t>
        </r>
        <r>
          <rPr>
            <b/>
            <sz val="10"/>
            <rFont val="Tahoma"/>
            <family val="2"/>
          </rPr>
          <t>*** XIN LƯU Ý ***
+ ĐỂ ĐƠN GIẢN VÀ THUẬN TIÊN CHO VIỆC XÁC ĐỊNH "CUNG PHI" VÀ XEM ĐỒ HÌNH BÁT TRẠCH, CHUNG TÔI CHỈ DƯA VÀO 02 THAM SỐ LÀ 'NĂM SINH' VÀ "GIỚI TÍNH" CỦA "CHỦ SỰ". 
+ TUY NHIÊN XIN CÁC BẠN LƯU Ý LÀ PHẢI XÁC ĐỊNH TUỔI THEO ÂM LỊCH TRƯỚC (Dùng SHEET " Xem ngay-Chon huong"), ĐỂ TRÁNH TRƯỜNG HỢP BẢNG TÍNH CHO RA KẾT QUẢ KHÔNG CHÍNH XÁC (BỊ OAN TUỔI KHI DƯƠNG LỊCH QUA NĂM MỚI RỒI MÀ ÂM LỊCH THÌ CHƯA ĐẾN TẾT NGUYÊN ĐÁN)</t>
        </r>
      </text>
    </comment>
    <comment ref="H3" authorId="0">
      <text>
        <r>
          <rPr>
            <sz val="8"/>
            <rFont val="Tahoma"/>
            <family val="0"/>
          </rPr>
          <t xml:space="preserve">* Ý NGHĨA CỦA "BÁT TRẠCH MINH CẢNH"
PHƯƠNG HƯỚNG ĐƯỢC CHIA THÀNH 8 HƯỚNG CHÍNH, THEO VÒNG TRÒN BÁT QUÁI. CÓ 8 DẠNG ĐỒ HÌNH THAY ĐỔI TUỲ THEO NIÊN MỆNH (CUNG PHI: XÉT ĐẾN NĂM SINH VÀ GIỚI TÍNH) HOẶC THIÊN MỆNH (XÉT CẢ THÁNG SINH+NĂM SINH+GIỚI TÍNH) CỦA CHỦ SỰ.
PHỤC VỊ
Bỏn mạng được hướng này thì giàu có thường thường, tuổi  thọ trung bình, mỗi ngày có tài lộc nỏ sanh con gái nhiều hơn con trai. Muốn có con thì để cửa bếp về hướng PHỤC VỊ, tới năm quí nhân đến thì có con để mà nuôi
NGŨ QUỸ
Phạm vào hướng này, chủ tôi tớ phản phúc, trốn chạy, bị năm lần trộm cướp, gặp nạn về lửa, bệnh hoạn, thị phi, tài lộc súc kém, điền sản – súc vật bị hại, tổn thất nhân khẩu. Ứng vào năm hoặc tháng dần, ngọ, tuất.
THIÊN Y
Như vợ chồng phối hợp mạng cùng tứ trạnh, muốn lập phòng riêng vào hướng thiên y, thì sinh được 3 con, giàu có ngàn vàng, gia đạo không bệnh tật, nhân khẩu, điền sản, sút vật đều vượng phát. Đến các năm thin, tuất, sữu, mùi thì có tài lộc vào.
TUYỆT MẠNG
Nhà ngó về hướng nay tức là bổn mạng đã phạm hướng xấu, chủ hại con cái, không con nối dòng, không con trai, không sống già, bị bệnh tật, tài lộc sút kém, điền sản, sút vật suy bại, bị người mưu hại. Ứng vào các năm tị, dậu, sữu.
HOẠ HẠI
Phạm vào hướng này thì bị thị phi, dính líu pháp luật, bênh tật, suy sụp tài lộc, tổn thất nhân khẩu. Ứng vào năm hoặc tháng thin, tuất, sữu, mùi.
SANH KHÍ
Được hướng sanh khí thì có thể sinh được 5 con, thăng quan tiến chức, ra ngoài thì được đại phú quí, tăng nhân khẩu, quen biết nhiều người cóquyền cao chức trọng. Ứng với các năm, tháng hợi, mẹo, mùi thì phát tài.
LỤC SÁT
Phạm vào hướng này chủ tốn tài lộc, thị phi, tiêu mòn ruộng vườn, sút vật, tổn thất nhân khẩu Ứng vào các năm, tháng thin, tuất, sữu, mùi.
PHƯỚC ĐỨC
Nam, nữ hiệp hai tuổi, lại cùng tứ trạnh, muốn lập phòng riêng hoặc đặt bếp lò ngó về hướng này thì sinh đặng 4 con, giàu có hạng trung, mạng sống rất lâu, được tài lộc, vợ chồng hoà thuận, vui vẻ, mừng vui được phúc thọ lâu dài. Ứng với các năm tị, dậu sữu thì phát tài.
</t>
        </r>
      </text>
    </comment>
    <comment ref="B30" authorId="0">
      <text>
        <r>
          <rPr>
            <b/>
            <sz val="8"/>
            <rFont val="Tahoma"/>
            <family val="0"/>
          </rPr>
          <t xml:space="preserve">
</t>
        </r>
        <r>
          <rPr>
            <b/>
            <sz val="10"/>
            <rFont val="Tahoma"/>
            <family val="2"/>
          </rPr>
          <t>***HƯỚNG TỐT THEO THỨ TỰ GIÃM DẦN NHƯ SAU;
SANH KHÍ-&gt;THIÊN Y-&gt;PHƯỚC ĐỨC-&gt;PHỤC VỊ
***HƯỚNG XẤU THEO THỨ TỰ GIÃM DẦN NHƯ SAU:
TUYỆT MẠNG-&gt;NGŨ QUỶ-&gt;LỤC SÁT-&gt;HỌA HẠI.</t>
        </r>
      </text>
    </comment>
    <comment ref="B55" authorId="0">
      <text>
        <r>
          <rPr>
            <b/>
            <sz val="8"/>
            <rFont val="Tahoma"/>
            <family val="0"/>
          </rPr>
          <t xml:space="preserve">
</t>
        </r>
        <r>
          <rPr>
            <b/>
            <sz val="10"/>
            <rFont val="Tahoma"/>
            <family val="2"/>
          </rPr>
          <t>***HƯỚNG TỐT THEO THỨ TỰ GIÃM DẦN NHƯ SAU;
SANH KHÍ-&gt;THIÊN Y-&gt;PHƯỚC ĐỨC-&gt;PHỤC VỊ
***HƯỚNG XẤU THEO THỨ TỰ GIÃM DẦN NHƯ SAU:
TUYỆT MẠNG-&gt;NGŨ QUỶ-&gt;LỤC SÁT-&gt;HỌA HẠI.</t>
        </r>
      </text>
    </comment>
    <comment ref="B80" authorId="0">
      <text>
        <r>
          <rPr>
            <b/>
            <sz val="8"/>
            <rFont val="Tahoma"/>
            <family val="0"/>
          </rPr>
          <t xml:space="preserve">
</t>
        </r>
        <r>
          <rPr>
            <b/>
            <sz val="10"/>
            <rFont val="Tahoma"/>
            <family val="2"/>
          </rPr>
          <t>***HƯỚNG TỐT THEO THỨ TỰ GIÃM DẦN NHƯ SAU;
SANH KHÍ-&gt;THIÊN Y-&gt;PHƯỚC ĐỨC-&gt;PHỤC VỊ
***HƯỚNG XẤU THEO THỨ TỰ GIÃM DẦN NHƯ SAU:
TUYỆT MẠNG-&gt;NGŨ QUỶ-&gt;LỤC SÁT-&gt;HỌA HẠI.</t>
        </r>
      </text>
    </comment>
    <comment ref="B54" authorId="0">
      <text>
        <r>
          <rPr>
            <sz val="10"/>
            <rFont val="Tahoma"/>
            <family val="2"/>
          </rPr>
          <t xml:space="preserve">* Ý NGHĨA CỦA "BÁT TRẠCH MINH CẢNH"
PHƯƠNG HƯỚNG ĐƯỢC CHIA THÀNH 8 HƯỚNG CHÍNH, THEO VÒNG TRÒN BÁT QUÁI. CÓ 8 DẠNG ĐỒ HÌNH THAY ĐỔI TUỲ THEO NIÊN MỆNH (CUNG PHI: XÉT ĐẾN NĂM SINH VÀ GIỚI TÍNH) HOẶC THIÊN MỆNH (XÉT CẢ THÁNG SINH+NĂM SINH+GIỚI TÍNH) CỦA CHỦ SỰ.
PHỤC VỊ
Bổn mạng được hướng này thì giàu có thường thường, tuổi  thọ trung bình, mỗi ngày có tài lộc nỏ sanh con gái nhiều hơn con trai. Muốn có con thì để cửa bếp về hướng PHỤC VỊ, tới năm quí nhân đến thì có con để mà nuôi
NGŨ QUỸ
Phạm vào hướng này, chủ tôi tớ phản phúc, trốn chạy, bị năm lần trộm cướp, gặp nạn về lửa, bệnh hoạn, thị phi, tài lộc súc kém, điền sản – súc vật bị hại, tổn thất nhân khẩu. Ứng vào năm hoặc tháng dần, ngọ, tuất.
THIÊN Y
Như vợ chồng phối hợp mạng cùng tứ trạnh, muốn lập phòng riêng vào hướng thiên y, thì sinh được 3 con, giàu có ngàn vàng, gia đạo không bệnh tật, nhân khẩu, điền sản, sút vật đều vượng phát. Đến các năm thin, tuất, sữu, mùi thì có tài lộc vào.
TUYỆT MẠNG
Nhà ngó về hướng này tức là bổn mạng đã phạm hướng xấu, chủ hại con cái, không con nối dòng, không con trai, không sống già, bị bệnh tật, tài lộc sút kém, điền sản, sút vật suy bại, bị người mưu hại. Ứng vào các năm tị, dậu, sữu.
HOẠ HẠI
Phạm vào hướng này thì bị thị phi, dính líu pháp luật, bênh tật, suy sụp tài lộc, tổn thất nhân khẩu. Ứng vào năm hoặc tháng thin, tuất, sữu, mùi.
SANH KHÍ
Được hướng sanh khí thì có thể sinh được 5 con, thăng quan tiến chức, ra ngoài thì được đại phú quí, tăng nhân khẩu, quen biết nhiều người cóquyền cao chức trọng. Ứng với các năm, tháng hợi, mẹo, mùi thì phát tài.
LỤC SÁT
Phạm vào hướng này chủ tốn tài lộc, thị phi, tiêu mòn ruộng vườn, sút vật, tổn thất nhân khẩu. Ứng vào các năm, tháng thin, tuất, sữu, mùi.
PHƯỚC ĐỨC
Nam, nữ hiệp hai tuổi, lại cùng tứ trạnh, muốn lập phòng riêng hoặc đặt bếp lò ngó về hướng này thì sinh đặng 4 con, giàu có hạng trung, mạng sống rất lâu, được tài lộc, vợ chồng hoà thuận, vui vẻ, mừng vui được phúc thọ lâu dài. Ứng với các năm tị, dậu sữu thì phát tài.
</t>
        </r>
      </text>
    </comment>
    <comment ref="B29" authorId="0">
      <text>
        <r>
          <rPr>
            <sz val="10"/>
            <rFont val="Tahoma"/>
            <family val="2"/>
          </rPr>
          <t xml:space="preserve">* Ý NGHĨA CỦA "BÁT TRẠCH MINH CẢNH"
PHƯƠNG HƯỚNG ĐƯỢC CHIA THÀNH 8 HƯỚNG CHÍNH, THEO VÒNG TRÒN BÁT QUÁI. CÓ 8 DẠNG ĐỒ HÌNH THAY ĐỔI TUỲ THEO NIÊN MỆNH (CUNG PHI: XÉT ĐẾN NĂM SINH VÀ GIỚI TÍNH) HOẶC THIÊN MỆNH (XÉT CẢ THÁNG SINH+NĂM SINH+GIỚI TÍNH) CỦA CHỦ SỰ.
PHỤC VỊ
Bổn mạng được hướng này thì giàu có thường thường, tuổi  thọ trung bình, mỗi ngày có tài lộc nỏ sanh con gái nhiều hơn con trai. Muốn có con thì để cửa bếp về hướng PHỤC VỊ, tới năm quí nhân đến thì có con để mà nuôi
NGŨ QUỸ
Phạm vào hướng này, chủ tôi tớ phản phúc, trốn chạy, bị năm lần trộm cướp, gặp nạn về lửa, bệnh hoạn, thị phi, tài lộc súc kém, điền sản – súc vật bị hại, tổn thất nhân khẩu. Ứng vào năm hoặc tháng dần, ngọ, tuất.
THIÊN Y
Như vợ chồng phối hợp mạng cùng tứ trạnh, muốn lập phòng riêng vào hướng thiên y, thì sinh được 3 con, giàu có ngàn vàng, gia đạo không bệnh tật, nhân khẩu, điền sản, sút vật đều vượng phát. Đến các năm thin, tuất, sữu, mùi thì có tài lộc vào.
TUYỆT MẠNG
Nhà ngó về hướng này tức là bổn mạng đã phạm hướng xấu, chủ hại con cái, không con nối dòng, không con trai, không sống già, bị bệnh tật, tài lộc sút kém, điền sản, sút vật suy bại, bị người mưu hại. Ứng vào các năm tị, dậu, sữu.
HOẠ HẠI
Phạm vào hướng này thì bị thị phi, dính líu pháp luật, bênh tật, suy sụp tài lộc, tổn thất nhân khẩu. Ứng vào năm hoặc tháng thin, tuất, sữu, mùi.
SANH KHÍ
Được hướng sanh khí thì có thể sinh được 5 con, thăng quan tiến chức, ra ngoài thì được đại phú quí, tăng nhân khẩu, quen biết nhiều người cóquyền cao chức trọng. Ứng với các năm, tháng hợi, mẹo, mùi thì phát tài.
LỤC SÁT
Phạm vào hướng này chủ tốn tài lộc, thị phi, tiêu mòn ruộng vườn, sút vật, tổn thất nhân khẩu. Ứng vào các năm, tháng thin, tuất, sữu, mùi.
PHƯỚC ĐỨC
Nam, nữ hiệp hai tuổi, lại cùng tứ trạnh, muốn lập phòng riêng hoặc đặt bếp lò ngó về hướng này thì sinh đặng 4 con, giàu có hạng trung, mạng sống rất lâu, được tài lộc, vợ chồng hoà thuận, vui vẻ, mừng vui được phúc thọ lâu dài. Ứng với các năm tị, dậu sữu thì phát tài.
</t>
        </r>
      </text>
    </comment>
    <comment ref="B79" authorId="0">
      <text>
        <r>
          <rPr>
            <sz val="10"/>
            <rFont val="Tahoma"/>
            <family val="2"/>
          </rPr>
          <t xml:space="preserve">* Ý NGHĨA CỦA "BÁT TRẠCH MINH CẢNH"
PHƯƠNG HƯỚNG ĐƯỢC CHIA THÀNH 8 HƯỚNG CHÍNH, THEO VÒNG TRÒN BÁT QUÁI. CÓ 8 DẠNG ĐỒ HÌNH THAY ĐỔI TUỲ THEO NIÊN MỆNH (CUNG PHI: XÉT ĐẾN NĂM SINH VÀ GIỚI TÍNH) HOẶC THIÊN MỆNH (XÉT CẢ THÁNG SINH+NĂM SINH+GIỚI TÍNH) CỦA CHỦ SỰ.
PHỤC VỊ
Bổn mạng được hướng này thì giàu có thường thường, tuổi  thọ trung bình, mỗi ngày có tài lộc nỏ sanh con gái nhiều hơn con trai. Muốn có con thì để cửa bếp về hướng PHỤC VỊ, tới năm quí nhân đến thì có con để mà nuôi
NGŨ QUỸ
Phạm vào hướng này, chủ tôi tớ phản phúc, trốn chạy, bị năm lần trộm cướp, gặp nạn về lửa, bệnh hoạn, thị phi, tài lộc súc kém, điền sản – súc vật bị hại, tổn thất nhân khẩu. Ứng vào năm hoặc tháng dần, ngọ, tuất.
THIÊN Y
Như vợ chồng phối hợp mạng cùng tứ trạnh, muốn lập phòng riêng vào hướng thiên y, thì sinh được 3 con, giàu có ngàn vàng, gia đạo không bệnh tật, nhân khẩu, điền sản, sút vật đều vượng phát. Đến các năm thin, tuất, sữu, mùi thì có tài lộc vào.
TUYỆT MẠNG
Nhà ngó về hướng này tức là bổn mạng đã phạm hướng xấu, chủ hại con cái, không con nối dòng, không con trai, không sống già, bị bệnh tật, tài lộc sút kém, điền sản, sút vật suy bại, bị người mưu hại. Ứng vào các năm tị, dậu, sữu.
HOẠ HẠI
Phạm vào hướng này thì bị thị phi, dính líu pháp luật, bênh tật, suy sụp tài lộc, tổn thất nhân khẩu. Ứng vào năm hoặc tháng thin, tuất, sữu, mùi.
SANH KHÍ
Được hướng sanh khí thì có thể sinh được 5 con, thăng quan tiến chức, ra ngoài thì được đại phú quí, tăng nhân khẩu, quen biết nhiều người cóquyền cao chức trọng. Ứng với các năm, tháng hợi, mẹo, mùi thì phát tài.
LỤC SÁT
Phạm vào hướng này chủ tốn tài lộc, thị phi, tiêu mòn ruộng vườn, sút vật, tổn thất nhân khẩu. Ứng vào các năm, tháng thin, tuất, sữu, mùi.
PHƯỚC ĐỨC
Nam, nữ hiệp hai tuổi, lại cùng tứ trạnh, muốn lập phòng riêng hoặc đặt bếp lò ngó về hướng này thì sinh đặng 4 con, giàu có hạng trung, mạng sống rất lâu, được tài lộc, vợ chồng hoà thuận, vui vẻ, mừng vui được phúc thọ lâu dài. Ứng với các năm tị, dậu sữu thì phát tài.
</t>
        </r>
      </text>
    </comment>
    <comment ref="A5" authorId="0">
      <text>
        <r>
          <rPr>
            <sz val="12"/>
            <rFont val="Tahoma"/>
            <family val="2"/>
          </rPr>
          <t xml:space="preserve">
+Môn "Địa lý bát trạch" là một bộ môn rất quang trọng trong khoa Phong thuỷ
+ Công dụng của "Bát trạch minh cảnh" là: xác định phương hướng "tốt-xấu" cho căn nhà, mộ phần…bằng cách phần loại Dương trạch  ứng với 08 quẻ trong Kinh dịch tuỳ thuộc theo "cung phi" của "chủ sự".
+ "Chủ sự" ở đây được hiểu là người chủ của căn nhà (hay phần mộ của chính người đó). Nếu chủ nhà là đàn bà thì được tính theo hướng của người đàn bà đó,nhưng nếu người đàn bà đó có chồng và người chồng cũng ở chung trong căn nhà đó thì phải tính theo người chồng (không phân biệt người nào bỏ tiền ra mua căn nhà đó).
+ Các bạn click vào các Spin control để chọn năm sinh (chú ý chủ thích về tuổi oan trong ô E3), và giới tính của "chủ sự". Sau đó các bạn sẽ có được kết quả CUNG PHI trong ô M3. Tiếp theo các bạn đối chiếu với các hình minh hoạ bên dưới, tương ứng với kết quả CUNG PHI, và tìm ra được những hướng tốt, thích hợp cho hướng nhà (cửa chánh), hoặc mộ phần (hướng nằm của đầu người chết) của "chủ sự". 
+ Các hướng xấu thì nên chọn để đặt nhà bếp (so với tâm nhà), nhà vệ sinh...nhưng chủ ý là cửa bếp nên quay về hướng tốt.
+ Đối với gường nằm thì nên đặt gường sao cho khi nằm (tuỳ theo thói quen nằm nghiên về bên nào) mắt của "chủ sự" quay về hướng tốt.
** CUNG PHI là cơ sở chính để chọn hướng, xây nhà, xác định phương hướng Tốt-Xấu. Tuy nhiên các thuật sĩ còn đưa ra thêm 01 khái niệm khác CUNG SANH chủ yếu là để Hoá giải trong trường hợp Cung Phi của Chủ sự gặp hướng không tốt. Khi đó bạn có thể xét thêm hướng tốt xấu theo  CUNG SANH. Nếu cách này cũng không được nữa thì hướng đó quả thật là rất xấu rồi, bạn đừng bao giờ chọn hướng đó. </t>
        </r>
      </text>
    </comment>
    <comment ref="A31" authorId="0">
      <text>
        <r>
          <rPr>
            <sz val="12"/>
            <rFont val="Tahoma"/>
            <family val="2"/>
          </rPr>
          <t xml:space="preserve">
+Môn "Địa lý bát trạch" là một bộ môn rất quang trọng trong khoa Phong thuỷ
+ Công dụng của "Bát trạch minh cảnh" là: xác định phương hướng "tốt-xấu" cho căn nhà, mộ phần…bằng cách phần loại Dương trạch  ứng với 08 quẻ trong Kinh dịch tuỳ thuộc theo "cung phi" của "chủ sự".
+ "Chủ sự" ở đây được hiểu là người chủ của căn nhà (hay phần mộ của chính người đó). Nếu chủ nhà là đàn bà thì được tính theo hướng của người đàn bà đó,nhưng nếu người đàn bà đó có chồng và người chồng cũng ở chung trong căn nhà đó thì phải tính theo người chồng (không phân biệt người nào bỏ tiền ra mua căn nhà đó).
+ Các bạn click vào các Spin control để chọn năm sinh (chú ý chủ thích về tuổi oan trong ô E3), và giới tính của "chủ sự". Sau đó các bạn sẽ có được kết quả cung phi trong ô M3. Tiếp theo các bạn đối chiếu với các hình minh hoạ bên dưới, tương ứng với kết quả cung phi, và tìm ra được những hướng tốt, thích hợp cho hướng nhà (cửa chánh), hoặc mộ phần (hướng nằm của đầu người chết) của "chủ sự". 
+ Các hướng xấu thì nên chọn để đặt nhà bếp (so với tâm nhà), nhà vệ sinh...nhưng chủ ý là cửa bếp nên quay về hướng tốt.
+ Đối với gường nằm thì nên đặt gường sao cho khi nằm (tuỳ theo thói quen nằm nghiên về bên nào) mắt của "chủ sự" quay về hướng tốt. </t>
        </r>
      </text>
    </comment>
    <comment ref="A56" authorId="0">
      <text>
        <r>
          <rPr>
            <sz val="12"/>
            <rFont val="Tahoma"/>
            <family val="2"/>
          </rPr>
          <t xml:space="preserve">
+Môn "Địa lý bát trạch" là một bộ môn rất quang trọng trong khoa Phong thuỷ
+ Công dụng của "Bát trạch minh cảnh" là: xác định phương hướng "tốt-xấu" cho căn nhà, mộ phần…bằng cách phần loại Dương trạch  ứng với 08 quẻ trong Kinh dịch tuỳ thuộc theo "cung phi" của "chủ sự".
+ "Chủ sự" ở đây được hiểu là người chủ của căn nhà (hay phần mộ của chính người đó). Nếu chủ nhà là đàn bà thì được tính theo hướng của người đàn bà đó,nhưng nếu người đàn bà đó có chồng và người chồng cũng ở chung trong căn nhà đó thì phải tính theo người chồng (không phân biệt người nào bỏ tiền ra mua căn nhà đó).
+ Các bạn click vào các Spin control để chọn năm sinh (chú ý chủ thích về tuổi oan trong ô E3), và giới tính của "chủ sự". Sau đó các bạn sẽ có được kết quả cung phi trong ô M3. Tiếp theo các bạn đối chiếu với các hình minh hoạ bên dưới, tương ứng với kết quả cung phi, và tìm ra được những hướng tốt, thích hợp cho hướng nhà (cửa chánh), hoặc mộ phần (hướng nằm của đầu người chết) của "chủ sự". 
+ Các hướng xấu thì nên chọn để đặt nhà bếp (so với tâm nhà), nhà vệ sinh...nhưng chủ ý là cửa bếp nên quay về hướng tốt.
+ Đối với gường nằm thì nên đặt gường sao cho khi nằm (tuỳ theo thói quen nằm nghiên về bên nào) mắt của "chủ sự" quay về hướng tốt. </t>
        </r>
      </text>
    </comment>
    <comment ref="A81" authorId="0">
      <text>
        <r>
          <rPr>
            <sz val="12"/>
            <rFont val="Tahoma"/>
            <family val="2"/>
          </rPr>
          <t xml:space="preserve">
+Môn "Địa lý bát trạch" là một bộ môn rất quang trọng trong khoa Phong thuỷ
+ Công dụng của "Bát trạch minh cảnh" là: xác định phương hướng "tốt-xấu" cho căn nhà, mộ phần…bằng cách phần loại Dương trạch  ứng với 08 quẻ trong Kinh dịch tuỳ thuộc theo "cung phi" của "chủ sự".
+ "Chủ sự" ở đây được hiểu là người chủ của căn nhà (hay phần mộ của chính người đó). Nếu chủ nhà là đàn bà thì được tính theo hướng của người đàn bà đó,nhưng nếu người đàn bà đó có chồng và người chồng cũng ở chung trong căn nhà đó thì phải tính theo người chồng (không phân biệt người nào bỏ tiền ra mua căn nhà đó).
+ Các bạn click vào các Spin control để chọn năm sinh (chú ý chủ thích về tuổi oan trong ô E3), và giới tính của "chủ sự". Sau đó các bạn sẽ có được kết quả cung phi trong ô M3. Tiếp theo các bạn đối chiếu với các hình minh hoạ bên dưới, tương ứng với kết quả cung phi, và tìm ra được những hướng tốt, thích hợp cho hướng nhà (cửa chánh), hoặc mộ phần (hướng nằm của đầu người chết) của "chủ sự". 
+ Các hướng xấu thì nên chọn để đặt nhà bếp (so với tâm nhà), nhà vệ sinh...nhưng chủ ý là cửa bếp nên quay về hướng tốt.
+ Đối với gường nằm thì nên đặt gường sao cho khi nằm (tuỳ theo thói quen nằm nghiên về bên nào) mắt của "chủ sự" quay về hướng tốt. </t>
        </r>
      </text>
    </comment>
    <comment ref="L3" authorId="0">
      <text>
        <r>
          <rPr>
            <sz val="8"/>
            <rFont val="Tahoma"/>
            <family val="0"/>
          </rPr>
          <t xml:space="preserve">
</t>
        </r>
        <r>
          <rPr>
            <sz val="10"/>
            <rFont val="Tahoma"/>
            <family val="2"/>
          </rPr>
          <t>**CÒN GỌI LÀ "CUNG PHI" HAY "NIÊN MỆNH".
+ PHỤ THUỘC VÀO GIỚI TÍNH VÀ NĂM SINH +
+ Cung PHI là cơ sở quang trọng trong việc xem tuổi cưới gả, cất nhà, chọn hướng....Cách tính Cung Phi khá phức tạp, xin xem tài liệu tham khảo.
+ Chủ sự thuộc về Đông mạng khi Cung Phi của chủ sự là: Khảm, Ly, Chấn hoặc Tốn.
+ + Chủ sự thuộc về Tây mạng khi Cung Phi của chủ sự là: Khôn, Cấn, Càn hoặc Đoài.</t>
        </r>
      </text>
    </comment>
    <comment ref="M3" authorId="0">
      <text>
        <r>
          <rPr>
            <sz val="8"/>
            <rFont val="Tahoma"/>
            <family val="0"/>
          </rPr>
          <t xml:space="preserve">
</t>
        </r>
        <r>
          <rPr>
            <sz val="10"/>
            <rFont val="Tahoma"/>
            <family val="2"/>
          </rPr>
          <t>**CÒN GỌI LÀ "CUNG PHI" HAY "NIÊN MỆNH".
+ PHỤ THUỘC VÀO GIỚI TÍNH VÀ NĂM SINH +
+ Cung PHI là cơ sở quang trọng trong việc xem tuổi cưới gả, cất nhà, chọn hướng....Cách tính Cung Phi khá phức tạp, xin xem tài liệu tham khảo.
+ Chủ sự thuộc về Đông mạng khi Cung Phi của chủ sự là: Khảm, Ly, Chấn hoặc Tốn.
+ + Chủ sự thuộc về Tây mạng khi Cung Phi của chủ sự là: Khôn, Cấn, Càn hoặc Đoài.</t>
        </r>
      </text>
    </comment>
    <comment ref="H4" authorId="0">
      <text>
        <r>
          <rPr>
            <sz val="10"/>
            <rFont val="Tahoma"/>
            <family val="2"/>
          </rPr>
          <t xml:space="preserve">
*** Kết quả của phần này chỉ là thứ yếu, dùng để Hoá giải khi các kết quả khác quá XẤU mà thôi.
+ Nếu hướng bạn định chọn theo kết quả phần này là XẤU mà các kết quả theo Cung Phi cũng XẤU thì thật là không hay, bạn không nên chọn hướng này.
 Có bài thơ rằng:
+ Ngũ quỷ, Tuyệt mạng hướng chẳng hiền.
   Xây dựng gia đình phải đảo điên.
   Vợ chồng gặp nhau, ghê quá dữ.
   Có phước khỏi tử, ở chảng yên.</t>
        </r>
      </text>
    </comment>
    <comment ref="K4" authorId="0">
      <text>
        <r>
          <rPr>
            <sz val="10"/>
            <rFont val="Tahoma"/>
            <family val="2"/>
          </rPr>
          <t xml:space="preserve">
*** CUNG SANH CHỈ PHỤ THUỘC VÀO NĂM SINH, KHÔNG PHỤ THUỘC VÀO GIỚI TÍNH *** 
 Kết quả của phần này chỉ là thứ yếu, dùng để Hoá giải khi các kết quả khác quá XẤU mà thôi.
+ Nếu hướng bạn định chọn theo kết quả phần này là XẤU mà các kết quả theo Cung Phi cũng QUÁ XẤU (Tuyệt mạng, Ngũ Quỉ thì thật là không hay, bạn không nên chọn hướng này.
 Có bài thơ rằng:
+ Ngũ quỷ, Tuyệt mạng hướng chẳng hiền.
   Xây dựng gia đình phải đảo điên.
   Vợ chồng gặp nhau, ghê quá dữ.
   Có phước khỏi tử, ở chảng yên.</t>
        </r>
      </text>
    </comment>
    <comment ref="B6" authorId="0">
      <text>
        <r>
          <rPr>
            <sz val="10"/>
            <rFont val="Tahoma"/>
            <family val="2"/>
          </rPr>
          <t xml:space="preserve">* </t>
        </r>
        <r>
          <rPr>
            <b/>
            <u val="single"/>
            <sz val="10"/>
            <rFont val="Tahoma"/>
            <family val="2"/>
          </rPr>
          <t>Ý NGHĨA CỦA "BÁT TRẠCH MINH CẢNH</t>
        </r>
        <r>
          <rPr>
            <sz val="10"/>
            <rFont val="Tahoma"/>
            <family val="2"/>
          </rPr>
          <t xml:space="preserve">"
PHƯƠNG HƯỚNG ĐƯỢC CHIA THÀNH 8 HƯỚNG CHÍNH, THEO VÒNG TRÒN BÁT QUÁI. CÓ 8 DẠNG ĐỒ HÌNH THAY ĐỔI TUỲ THEO NIÊN MỆNH (CUNG PHI: XÉT ĐẾN NĂM SINH VÀ GIỚI TÍNH) HOẶC THIÊN MỆNH (XÉT CẢ THÁNG SINH+NĂM SINH+GIỚI TÍNH) CỦA CHỦ SỰ.
PHỤC VỊ
Bổn mạng được hướng này thì giàu có thường thường, tuổi  thọ trung bình, mỗi ngày có tài lộc nỏ sanh con gái nhiều hơn con trai. Muốn có con thì để cửa bếp về hướng PHỤC VỊ, tới năm quí nhân đến thì có con để mà nuôi
NGŨ QUỸ
Phạm vào hướng này, chủ tôi tớ phản phúc, trốn chạy, bị năm lần trộm cướp, gặp nạn về lửa, bệnh hoạn, thị phi, tài lộc súc kém, điền sản – súc vật bị hại, tổn thất nhân khẩu. Ứng vào năm hoặc tháng dần, ngọ, tuất.
THIÊN Y
Như vợ chồng phối hợp mạng cùng tứ trạnh, muốn lập phòng riêng vào hướng thiên y, thì sinh được 3 con, giàu có ngàn vàng, gia đạo không bệnh tật, nhân khẩu, điền sản, sút vật đều vượng phát. Đến các năm thin, tuất, sữu, mùi thì có tài lộc vào.
TUYỆT MẠNG
Nhà ngó về hướng này tức là bổn mạng đã phạm hướng xấu, chủ hại con cái, không con nối dòng, không con trai, không sống già, bị bệnh tật, tài lộc sút kém, điền sản, sút vật suy bại, bị người mưu hại. Ứng vào các năm tị, dậu, sữu.
HOẠ HẠI
Phạm vào hướng này thì bị thị phi, dính líu pháp luật, bênh tật, suy sụp tài lộc, tổn thất nhân khẩu. Ứng vào năm hoặc tháng thin, tuất, sữu, mùi.
SANH KHÍ
Được hướng sanh khí thì có thể sinh được 5 con, thăng quan tiến chức, ra ngoài thì được đại phú quí, tăng nhân khẩu, quen biết nhiều người cóquyền cao chức trọng. Ứng với các năm, tháng hợi, mẹo, mùi thì phát tài.
LỤC SÁT
Phạm vào hướng này chủ tốn tài lộc, thị phi, tiêu mòn ruộng vườn, sút vật, tổn thất nhân khẩu. Ứng vào các năm, tháng thin, tuất, sữu, mùi.
PHƯỚC ĐỨC
Nam, nữ hiệp hai tuổi, lại cùng tứ trạnh, muốn lập phòng riêng hoặc đặt bếp lò ngó về hướng này thì sinh đặng 4 con, giàu có hạng trung, mạng sống rất lâu, được tài lộc, vợ chồng hoà thuận, vui vẻ, mừng vui được phúc thọ lâu dài. Ứng với các năm tị, dậu sữu thì phát tài.
</t>
        </r>
      </text>
    </comment>
    <comment ref="B31" authorId="0">
      <text>
        <r>
          <rPr>
            <sz val="10"/>
            <rFont val="Tahoma"/>
            <family val="2"/>
          </rPr>
          <t xml:space="preserve">* </t>
        </r>
        <r>
          <rPr>
            <b/>
            <u val="single"/>
            <sz val="10"/>
            <rFont val="Tahoma"/>
            <family val="2"/>
          </rPr>
          <t>Ý NGHĨA CỦA "BÁT TRẠCH MINH CẢNH</t>
        </r>
        <r>
          <rPr>
            <sz val="10"/>
            <rFont val="Tahoma"/>
            <family val="2"/>
          </rPr>
          <t xml:space="preserve">"
PHƯƠNG HƯỚNG ĐƯỢC CHIA THÀNH 8 HƯỚNG CHÍNH, THEO VÒNG TRÒN BÁT QUÁI. CÓ 8 DẠNG ĐỒ HÌNH THAY ĐỔI TUỲ THEO NIÊN MỆNH (CUNG PHI: XÉT ĐẾN NĂM SINH VÀ GIỚI TÍNH) HOẶC THIÊN MỆNH (XÉT CẢ THÁNG SINH+NĂM SINH+GIỚI TÍNH) CỦA CHỦ SỰ.
PHỤC VỊ
Bổn mạng được hướng này thì giàu có thường thường, tuổi  thọ trung bình, mỗi ngày có tài lộc nỏ sanh con gái nhiều hơn con trai. Muốn có con thì để cửa bếp về hướng PHỤC VỊ, tới năm quí nhân đến thì có con để mà nuôi
NGŨ QUỸ
Phạm vào hướng này, chủ tôi tớ phản phúc, trốn chạy, bị năm lần trộm cướp, gặp nạn về lửa, bệnh hoạn, thị phi, tài lộc súc kém, điền sản – súc vật bị hại, tổn thất nhân khẩu. Ứng vào năm hoặc tháng dần, ngọ, tuất.
THIÊN Y
Như vợ chồng phối hợp mạng cùng tứ trạnh, muốn lập phòng riêng vào hướng thiên y, thì sinh được 3 con, giàu có ngàn vàng, gia đạo không bệnh tật, nhân khẩu, điền sản, sút vật đều vượng phát. Đến các năm thin, tuất, sữu, mùi thì có tài lộc vào.
TUYỆT MẠNG
Nhà ngó về hướng này tức là bổn mạng đã phạm hướng xấu, chủ hại con cái, không con nối dòng, không con trai, không sống già, bị bệnh tật, tài lộc sút kém, điền sản, sút vật suy bại, bị người mưu hại. Ứng vào các năm tị, dậu, sữu.
HOẠ HẠI
Phạm vào hướng này thì bị thị phi, dính líu pháp luật, bênh tật, suy sụp tài lộc, tổn thất nhân khẩu. Ứng vào năm hoặc tháng thin, tuất, sữu, mùi.
SANH KHÍ
Được hướng sanh khí thì có thể sinh được 5 con, thăng quan tiến chức, ra ngoài thì được đại phú quí, tăng nhân khẩu, quen biết nhiều người cóquyền cao chức trọng. Ứng với các năm, tháng hợi, mẹo, mùi thì phát tài.
LỤC SÁT
Phạm vào hướng này chủ tốn tài lộc, thị phi, tiêu mòn ruộng vườn, sút vật, tổn thất nhân khẩu. Ứng vào các năm, tháng thin, tuất, sữu, mùi.
PHƯỚC ĐỨC
Nam, nữ hiệp hai tuổi, lại cùng tứ trạnh, muốn lập phòng riêng hoặc đặt bếp lò ngó về hướng này thì sinh đặng 4 con, giàu có hạng trung, mạng sống rất lâu, được tài lộc, vợ chồng hoà thuận, vui vẻ, mừng vui được phúc thọ lâu dài. Ứng với các năm tị, dậu sữu thì phát tài.
</t>
        </r>
      </text>
    </comment>
    <comment ref="B56" authorId="0">
      <text>
        <r>
          <rPr>
            <sz val="10"/>
            <rFont val="Tahoma"/>
            <family val="2"/>
          </rPr>
          <t xml:space="preserve">* </t>
        </r>
        <r>
          <rPr>
            <b/>
            <u val="single"/>
            <sz val="10"/>
            <rFont val="Tahoma"/>
            <family val="2"/>
          </rPr>
          <t>Ý NGHĨA CỦA "BÁT TRẠCH MINH CẢNH</t>
        </r>
        <r>
          <rPr>
            <sz val="10"/>
            <rFont val="Tahoma"/>
            <family val="2"/>
          </rPr>
          <t xml:space="preserve">"
PHƯƠNG HƯỚNG ĐƯỢC CHIA THÀNH 8 HƯỚNG CHÍNH, THEO VÒNG TRÒN BÁT QUÁI. CÓ 8 DẠNG ĐỒ HÌNH THAY ĐỔI TUỲ THEO NIÊN MỆNH (CUNG PHI: XÉT ĐẾN NĂM SINH VÀ GIỚI TÍNH) HOẶC THIÊN MỆNH (XÉT CẢ THÁNG SINH+NĂM SINH+GIỚI TÍNH) CỦA CHỦ SỰ.
PHỤC VỊ
Bổn mạng được hướng này thì giàu có thường thường, tuổi  thọ trung bình, mỗi ngày có tài lộc nỏ sanh con gái nhiều hơn con trai. Muốn có con thì để cửa bếp về hướng PHỤC VỊ, tới năm quí nhân đến thì có con để mà nuôi
NGŨ QUỸ
Phạm vào hướng này, chủ tôi tớ phản phúc, trốn chạy, bị năm lần trộm cướp, gặp nạn về lửa, bệnh hoạn, thị phi, tài lộc súc kém, điền sản – súc vật bị hại, tổn thất nhân khẩu. Ứng vào năm hoặc tháng dần, ngọ, tuất.
THIÊN Y
Như vợ chồng phối hợp mạng cùng tứ trạnh, muốn lập phòng riêng vào hướng thiên y, thì sinh được 3 con, giàu có ngàn vàng, gia đạo không bệnh tật, nhân khẩu, điền sản, sút vật đều vượng phát. Đến các năm thin, tuất, sữu, mùi thì có tài lộc vào.
TUYỆT MẠNG
Nhà ngó về hướng này tức là bổn mạng đã phạm hướng xấu, chủ hại con cái, không con nối dòng, không con trai, không sống già, bị bệnh tật, tài lộc sút kém, điền sản, sút vật suy bại, bị người mưu hại. Ứng vào các năm tị, dậu, sữu.
HOẠ HẠI
Phạm vào hướng này thì bị thị phi, dính líu pháp luật, bênh tật, suy sụp tài lộc, tổn thất nhân khẩu. Ứng vào năm hoặc tháng thin, tuất, sữu, mùi.
SANH KHÍ
Được hướng sanh khí thì có thể sinh được 5 con, thăng quan tiến chức, ra ngoài thì được đại phú quí, tăng nhân khẩu, quen biết nhiều người cóquyền cao chức trọng. Ứng với các năm, tháng hợi, mẹo, mùi thì phát tài.
LỤC SÁT
Phạm vào hướng này chủ tốn tài lộc, thị phi, tiêu mòn ruộng vườn, sút vật, tổn thất nhân khẩu. Ứng vào các năm, tháng thin, tuất, sữu, mùi.
PHƯỚC ĐỨC
Nam, nữ hiệp hai tuổi, lại cùng tứ trạnh, muốn lập phòng riêng hoặc đặt bếp lò ngó về hướng này thì sinh đặng 4 con, giàu có hạng trung, mạng sống rất lâu, được tài lộc, vợ chồng hoà thuận, vui vẻ, mừng vui được phúc thọ lâu dài. Ứng với các năm tị, dậu sữu thì phát tài.
</t>
        </r>
      </text>
    </comment>
    <comment ref="B81" authorId="0">
      <text>
        <r>
          <rPr>
            <sz val="10"/>
            <rFont val="Tahoma"/>
            <family val="2"/>
          </rPr>
          <t xml:space="preserve">* </t>
        </r>
        <r>
          <rPr>
            <b/>
            <u val="single"/>
            <sz val="10"/>
            <rFont val="Tahoma"/>
            <family val="2"/>
          </rPr>
          <t>Ý NGHĨA CỦA "BÁT TRẠCH MINH CẢNH</t>
        </r>
        <r>
          <rPr>
            <sz val="10"/>
            <rFont val="Tahoma"/>
            <family val="2"/>
          </rPr>
          <t xml:space="preserve">"
PHƯƠNG HƯỚNG ĐƯỢC CHIA THÀNH 8 HƯỚNG CHÍNH, THEO VÒNG TRÒN BÁT QUÁI. CÓ 8 DẠNG ĐỒ HÌNH THAY ĐỔI TUỲ THEO NIÊN MỆNH (CUNG PHI: XÉT ĐẾN NĂM SINH VÀ GIỚI TÍNH) HOẶC THIÊN MỆNH (XÉT CẢ THÁNG SINH+NĂM SINH+GIỚI TÍNH) CỦA CHỦ SỰ.
PHỤC VỊ
Bổn mạng được hướng này thì giàu có thường thường, tuổi  thọ trung bình, mỗi ngày có tài lộc nỏ sanh con gái nhiều hơn con trai. Muốn có con thì để cửa bếp về hướng PHỤC VỊ, tới năm quí nhân đến thì có con để mà nuôi
NGŨ QUỸ
Phạm vào hướng này, chủ tôi tớ phản phúc, trốn chạy, bị năm lần trộm cướp, gặp nạn về lửa, bệnh hoạn, thị phi, tài lộc súc kém, điền sản – súc vật bị hại, tổn thất nhân khẩu. Ứng vào năm hoặc tháng dần, ngọ, tuất.
THIÊN Y
Như vợ chồng phối hợp mạng cùng tứ trạnh, muốn lập phòng riêng vào hướng thiên y, thì sinh được 3 con, giàu có ngàn vàng, gia đạo không bệnh tật, nhân khẩu, điền sản, sút vật đều vượng phát. Đến các năm thin, tuất, sữu, mùi thì có tài lộc vào.
TUYỆT MẠNG
Nhà ngó về hướng này tức là bổn mạng đã phạm hướng xấu, chủ hại con cái, không con nối dòng, không con trai, không sống già, bị bệnh tật, tài lộc sút kém, điền sản, sút vật suy bại, bị người mưu hại. Ứng vào các năm tị, dậu, sữu.
HOẠ HẠI
Phạm vào hướng này thì bị thị phi, dính líu pháp luật, bênh tật, suy sụp tài lộc, tổn thất nhân khẩu. Ứng vào năm hoặc tháng thin, tuất, sữu, mùi.
SANH KHÍ
Được hướng sanh khí thì có thể sinh được 5 con, thăng quan tiến chức, ra ngoài thì được đại phú quí, tăng nhân khẩu, quen biết nhiều người cóquyền cao chức trọng. Ứng với các năm, tháng hợi, mẹo, mùi thì phát tài.
LỤC SÁT
Phạm vào hướng này chủ tốn tài lộc, thị phi, tiêu mòn ruộng vườn, sút vật, tổn thất nhân khẩu. Ứng vào các năm, tháng thin, tuất, sữu, mùi.
PHƯỚC ĐỨC
Nam, nữ hiệp hai tuổi, lại cùng tứ trạnh, muốn lập phòng riêng hoặc đặt bếp lò ngó về hướng này thì sinh đặng 4 con, giàu có hạng trung, mạng sống rất lâu, được tài lộc, vợ chồng hoà thuận, vui vẻ, mừng vui được phúc thọ lâu dài. Ứng với các năm tị, dậu sữu thì phát tài.
</t>
        </r>
      </text>
    </comment>
  </commentList>
</comments>
</file>

<file path=xl/comments2.xml><?xml version="1.0" encoding="utf-8"?>
<comments xmlns="http://schemas.openxmlformats.org/spreadsheetml/2006/main">
  <authors>
    <author>ChieủTuc</author>
  </authors>
  <commentList>
    <comment ref="B3" authorId="0">
      <text>
        <r>
          <rPr>
            <sz val="10"/>
            <rFont val="Tahoma"/>
            <family val="2"/>
          </rPr>
          <t xml:space="preserve">* </t>
        </r>
        <r>
          <rPr>
            <b/>
            <u val="single"/>
            <sz val="10"/>
            <rFont val="Tahoma"/>
            <family val="2"/>
          </rPr>
          <t>Ý NGHĨA CỦA "BÁT TRẠCH MINH CẢNH</t>
        </r>
        <r>
          <rPr>
            <sz val="10"/>
            <rFont val="Tahoma"/>
            <family val="2"/>
          </rPr>
          <t xml:space="preserve">"
PHƯƠNG HƯỚNG ĐƯỢC CHIA THÀNH 8 HƯỚNG CHÍNH, THEO VÒNG TRÒN BÁT QUÁI. CÓ 8 DẠNG ĐỒ HÌNH THAY ĐỔI TUỲ THEO NIÊN MỆNH (CUNG PHI: XÉT ĐẾN NĂM SINH VÀ GIỚI TÍNH) HOẶC THIÊN MỆNH (XÉT CẢ THÁNG SINH+NĂM SINH+GIỚI TÍNH) CỦA CHỦ SỰ.
PHỤC VỊ
Bổn mạng được hướng này thì giàu có thường thường, tuổi  thọ trung bình, mỗi ngày có tài lộc nỏ sanh con gái nhiều hơn con trai. Muốn có con thì để cửa bếp về hướng PHỤC VỊ, tới năm quí nhân đến thì có con để mà nuôi
NGŨ QUỸ
Phạm vào hướng này, chủ tôi tớ phản phúc, trốn chạy, bị năm lần trộm cướp, gặp nạn về lửa, bệnh hoạn, thị phi, tài lộc súc kém, điền sản – súc vật bị hại, tổn thất nhân khẩu. Ứng vào năm hoặc tháng dần, ngọ, tuất.
THIÊN Y
Như vợ chồng phối hợp mạng cùng tứ trạnh, muốn lập phòng riêng vào hướng thiên y, thì sinh được 3 con, giàu có ngàn vàng, gia đạo không bệnh tật, nhân khẩu, điền sản, sút vật đều vượng phát. Đến các năm thin, tuất, sữu, mùi thì có tài lộc vào.
TUYỆT MẠNG
Nhà ngó về hướng này tức là bổn mạng đã phạm hướng xấu, chủ hại con cái, không con nối dòng, không con trai, không sống già, bị bệnh tật, tài lộc sút kém, điền sản, sút vật suy bại, bị người mưu hại. Ứng vào các năm tị, dậu, sữu.
HOẠ HẠI
Phạm vào hướng này thì bị thị phi, dính líu pháp luật, bênh tật, suy sụp tài lộc, tổn thất nhân khẩu. Ứng vào năm hoặc tháng thin, tuất, sữu, mùi.
SANH KHÍ
Được hướng sanh khí thì có thể sinh được 5 con, thăng quan tiến chức, ra ngoài thì được đại phú quí, tăng nhân khẩu, quen biết nhiều người cóquyền cao chức trọng. Ứng với các năm, tháng hợi, mẹo, mùi thì phát tài.
LỤC SÁT
Phạm vào hướng này chủ tốn tài lộc, thị phi, tiêu mòn ruộng vườn, sút vật, tổn thất nhân khẩu. Ứng vào các năm, tháng thin, tuất, sữu, mùi.
PHƯỚC ĐỨC
Nam, nữ hiệp hai tuổi, lại cùng tứ trạnh, muốn lập phòng riêng hoặc đặt bếp lò ngó về hướng này thì sinh đặng 4 con, giàu có hạng trung, mạng sống rất lâu, được tài lộc, vợ chồng hoà thuận, vui vẻ, mừng vui được phúc thọ lâu dài. Ứng với các năm tị, dậu sữu thì phát tài.
</t>
        </r>
      </text>
    </comment>
    <comment ref="B5" authorId="0">
      <text>
        <r>
          <rPr>
            <b/>
            <sz val="8"/>
            <rFont val="Tahoma"/>
            <family val="0"/>
          </rPr>
          <t xml:space="preserve">
</t>
        </r>
        <r>
          <rPr>
            <b/>
            <sz val="10"/>
            <rFont val="Tahoma"/>
            <family val="2"/>
          </rPr>
          <t>***HƯỚNG TỐT THEO THỨ TỰ GIÃM DẦN NHƯ SAU;
SANH KHÍ-&gt;THIÊN Y-&gt;PHƯỚC ĐỨC-&gt;PHỤC VỊ
***HƯỚNG XẤU THEO THỨ TỰ GIÃM DẦN NHƯ SAU:
TUYỆT MẠNG-&gt;NGŨ QUỶ-&gt;LỤC SÁT-&gt;HỌA HẠI.</t>
        </r>
      </text>
    </comment>
    <comment ref="E3" authorId="0">
      <text>
        <r>
          <rPr>
            <b/>
            <sz val="8"/>
            <rFont val="Tahoma"/>
            <family val="0"/>
          </rPr>
          <t xml:space="preserve">
</t>
        </r>
        <r>
          <rPr>
            <b/>
            <sz val="10"/>
            <rFont val="Tahoma"/>
            <family val="2"/>
          </rPr>
          <t>*** XIN LƯU Ý ***
+ ĐỂ ĐƠN GIẢN VÀ THUẬN TIÊN CHO VIỆC XÁC ĐỊNH "CUNG PHI" VÀ XEM ĐỒ HÌNH BÁT TRẠCH, CHUNG TÔI CHỈ DƯA VÀO 02 THAM SỐ LÀ 'NĂM SINH' VÀ "GIỚI TÍNH" CỦA "CHỦ SỰ". 
+ TUY NHIÊN XIN CÁC BẠN LƯU Ý LÀ PHẢI XÁC ĐỊNH TUỔI THEO ÂM LỊCH TRƯỚC (Dùng SHEET " Xem ngay-Chon huong"), ĐỂ TRÁNH TRƯỜNG HỢP BẢNG TÍNH CHO RA KẾT QUẢ KHÔNG CHÍNH XÁC (BỊ OAN TUỔI KHI DƯƠNG LỊCH QUA NĂM MỚI RỒI MÀ ÂM LỊCH THÌ CHƯA ĐẾN TẾT NGUYÊN ĐÁN)</t>
        </r>
      </text>
    </comment>
    <comment ref="B30" authorId="0">
      <text>
        <r>
          <rPr>
            <b/>
            <sz val="8"/>
            <rFont val="Tahoma"/>
            <family val="0"/>
          </rPr>
          <t xml:space="preserve">
</t>
        </r>
        <r>
          <rPr>
            <b/>
            <sz val="10"/>
            <rFont val="Tahoma"/>
            <family val="2"/>
          </rPr>
          <t>***HƯỚNG TỐT THEO THỨ TỰ GIÃM DẦN NHƯ SAU;
SANH KHÍ-&gt;THIÊN Y-&gt;PHƯỚC ĐỨC-&gt;PHỤC VỊ
***HƯỚNG XẤU THEO THỨ TỰ GIÃM DẦN NHƯ SAU:
TUYỆT MẠNG-&gt;NGŨ QUỶ-&gt;LỤC SÁT-&gt;HỌA HẠI.</t>
        </r>
      </text>
    </comment>
    <comment ref="B55" authorId="0">
      <text>
        <r>
          <rPr>
            <b/>
            <sz val="8"/>
            <rFont val="Tahoma"/>
            <family val="0"/>
          </rPr>
          <t xml:space="preserve">
</t>
        </r>
        <r>
          <rPr>
            <b/>
            <sz val="10"/>
            <rFont val="Tahoma"/>
            <family val="2"/>
          </rPr>
          <t>***HƯỚNG TỐT THEO THỨ TỰ GIÃM DẦN NHƯ SAU;
SANH KHÍ-&gt;THIÊN Y-&gt;PHƯỚC ĐỨC-&gt;PHỤC VỊ
***HƯỚNG XẤU THEO THỨ TỰ GIÃM DẦN NHƯ SAU:
TUYỆT MẠNG-&gt;NGŨ QUỶ-&gt;LỤC SÁT-&gt;HỌA HẠI.</t>
        </r>
      </text>
    </comment>
    <comment ref="B80" authorId="0">
      <text>
        <r>
          <rPr>
            <b/>
            <sz val="8"/>
            <rFont val="Tahoma"/>
            <family val="0"/>
          </rPr>
          <t xml:space="preserve">
</t>
        </r>
        <r>
          <rPr>
            <b/>
            <sz val="10"/>
            <rFont val="Tahoma"/>
            <family val="2"/>
          </rPr>
          <t>***HƯỚNG TỐT THEO THỨ TỰ GIÃM DẦN NHƯ SAU;
SANH KHÍ-&gt;THIÊN Y-&gt;PHƯỚC ĐỨC-&gt;PHỤC VỊ
***HƯỚNG XẤU THEO THỨ TỰ GIÃM DẦN NHƯ SAU:
TUYỆT MẠNG-&gt;NGŨ QUỶ-&gt;LỤC SÁT-&gt;HỌA HẠI.</t>
        </r>
      </text>
    </comment>
    <comment ref="B54" authorId="0">
      <text>
        <r>
          <rPr>
            <sz val="10"/>
            <rFont val="Tahoma"/>
            <family val="2"/>
          </rPr>
          <t xml:space="preserve">* Ý NGHĨA CỦA "BÁT TRẠCH MINH CẢNH"
PHƯƠNG HƯỚNG ĐƯỢC CHIA THÀNH 8 HƯỚNG CHÍNH, THEO VÒNG TRÒN BÁT QUÁI. CÓ 8 DẠNG ĐỒ HÌNH THAY ĐỔI TUỲ THEO NIÊN MỆNH (CUNG PHI: XÉT ĐẾN NĂM SINH VÀ GIỚI TÍNH) HOẶC THIÊN MỆNH (XÉT CẢ THÁNG SINH+NĂM SINH+GIỚI TÍNH) CỦA CHỦ SỰ.
PHỤC VỊ
Bổn mạng được hướng này thì giàu có thường thường, tuổi  thọ trung bình, mỗi ngày có tài lộc nỏ sanh con gái nhiều hơn con trai. Muốn có con thì để cửa bếp về hướng PHỤC VỊ, tới năm quí nhân đến thì có con để mà nuôi
NGŨ QUỸ
Phạm vào hướng này, chủ tôi tớ phản phúc, trốn chạy, bị năm lần trộm cướp, gặp nạn về lửa, bệnh hoạn, thị phi, tài lộc súc kém, điền sản – súc vật bị hại, tổn thất nhân khẩu. Ứng vào năm hoặc tháng dần, ngọ, tuất.
THIÊN Y
Như vợ chồng phối hợp mạng cùng tứ trạnh, muốn lập phòng riêng vào hướng thiên y, thì sinh được 3 con, giàu có ngàn vàng, gia đạo không bệnh tật, nhân khẩu, điền sản, sút vật đều vượng phát. Đến các năm thin, tuất, sữu, mùi thì có tài lộc vào.
TUYỆT MẠNG
Nhà ngó về hướng này tức là bổn mạng đã phạm hướng xấu, chủ hại con cái, không con nối dòng, không con trai, không sống già, bị bệnh tật, tài lộc sút kém, điền sản, sút vật suy bại, bị người mưu hại. Ứng vào các năm tị, dậu, sữu.
HOẠ HẠI
Phạm vào hướng này thì bị thị phi, dính líu pháp luật, bênh tật, suy sụp tài lộc, tổn thất nhân khẩu. Ứng vào năm hoặc tháng thin, tuất, sữu, mùi.
SANH KHÍ
Được hướng sanh khí thì có thể sinh được 5 con, thăng quan tiến chức, ra ngoài thì được đại phú quí, tăng nhân khẩu, quen biết nhiều người cóquyền cao chức trọng. Ứng với các năm, tháng hợi, mẹo, mùi thì phát tài.
LỤC SÁT
Phạm vào hướng này chủ tốn tài lộc, thị phi, tiêu mòn ruộng vườn, sút vật, tổn thất nhân khẩu. Ứng vào các năm, tháng thin, tuất, sữu, mùi.
PHƯỚC ĐỨC
Nam, nữ hiệp hai tuổi, lại cùng tứ trạnh, muốn lập phòng riêng hoặc đặt bếp lò ngó về hướng này thì sinh đặng 4 con, giàu có hạng trung, mạng sống rất lâu, được tài lộc, vợ chồng hoà thuận, vui vẻ, mừng vui được phúc thọ lâu dài. Ứng với các năm tị, dậu sữu thì phát tài.
</t>
        </r>
      </text>
    </comment>
    <comment ref="B29" authorId="0">
      <text>
        <r>
          <rPr>
            <sz val="10"/>
            <rFont val="Tahoma"/>
            <family val="2"/>
          </rPr>
          <t xml:space="preserve">* Ý NGHĨA CỦA "BÁT TRẠCH MINH CẢNH"
PHƯƠNG HƯỚNG ĐƯỢC CHIA THÀNH 8 HƯỚNG CHÍNH, THEO VÒNG TRÒN BÁT QUÁI. CÓ 8 DẠNG ĐỒ HÌNH THAY ĐỔI TUỲ THEO NIÊN MỆNH (CUNG PHI: XÉT ĐẾN NĂM SINH VÀ GIỚI TÍNH) HOẶC THIÊN MỆNH (XÉT CẢ THÁNG SINH+NĂM SINH+GIỚI TÍNH) CỦA CHỦ SỰ.
PHỤC VỊ
Bổn mạng được hướng này thì giàu có thường thường, tuổi  thọ trung bình, mỗi ngày có tài lộc nỏ sanh con gái nhiều hơn con trai. Muốn có con thì để cửa bếp về hướng PHỤC VỊ, tới năm quí nhân đến thì có con để mà nuôi
NGŨ QUỸ
Phạm vào hướng này, chủ tôi tớ phản phúc, trốn chạy, bị năm lần trộm cướp, gặp nạn về lửa, bệnh hoạn, thị phi, tài lộc súc kém, điền sản – súc vật bị hại, tổn thất nhân khẩu. Ứng vào năm hoặc tháng dần, ngọ, tuất.
THIÊN Y
Như vợ chồng phối hợp mạng cùng tứ trạnh, muốn lập phòng riêng vào hướng thiên y, thì sinh được 3 con, giàu có ngàn vàng, gia đạo không bệnh tật, nhân khẩu, điền sản, sút vật đều vượng phát. Đến các năm thin, tuất, sữu, mùi thì có tài lộc vào.
TUYỆT MẠNG
Nhà ngó về hướng này tức là bổn mạng đã phạm hướng xấu, chủ hại con cái, không con nối dòng, không con trai, không sống già, bị bệnh tật, tài lộc sút kém, điền sản, sút vật suy bại, bị người mưu hại. Ứng vào các năm tị, dậu, sữu.
HOẠ HẠI
Phạm vào hướng này thì bị thị phi, dính líu pháp luật, bênh tật, suy sụp tài lộc, tổn thất nhân khẩu. Ứng vào năm hoặc tháng thin, tuất, sữu, mùi.
SANH KHÍ
Được hướng sanh khí thì có thể sinh được 5 con, thăng quan tiến chức, ra ngoài thì được đại phú quí, tăng nhân khẩu, quen biết nhiều người cóquyền cao chức trọng. Ứng với các năm, tháng hợi, mẹo, mùi thì phát tài.
LỤC SÁT
Phạm vào hướng này chủ tốn tài lộc, thị phi, tiêu mòn ruộng vườn, sút vật, tổn thất nhân khẩu. Ứng vào các năm, tháng thin, tuất, sữu, mùi.
PHƯỚC ĐỨC
Nam, nữ hiệp hai tuổi, lại cùng tứ trạnh, muốn lập phòng riêng hoặc đặt bếp lò ngó về hướng này thì sinh đặng 4 con, giàu có hạng trung, mạng sống rất lâu, được tài lộc, vợ chồng hoà thuận, vui vẻ, mừng vui được phúc thọ lâu dài. Ứng với các năm tị, dậu sữu thì phát tài.
</t>
        </r>
      </text>
    </comment>
    <comment ref="B79" authorId="0">
      <text>
        <r>
          <rPr>
            <sz val="10"/>
            <rFont val="Tahoma"/>
            <family val="2"/>
          </rPr>
          <t xml:space="preserve">* Ý NGHĨA CỦA "BÁT TRẠCH MINH CẢNH"
PHƯƠNG HƯỚNG ĐƯỢC CHIA THÀNH 8 HƯỚNG CHÍNH, THEO VÒNG TRÒN BÁT QUÁI. CÓ 8 DẠNG ĐỒ HÌNH THAY ĐỔI TUỲ THEO NIÊN MỆNH (CUNG PHI: XÉT ĐẾN NĂM SINH VÀ GIỚI TÍNH) HOẶC THIÊN MỆNH (XÉT CẢ THÁNG SINH+NĂM SINH+GIỚI TÍNH) CỦA CHỦ SỰ.
PHỤC VỊ
Bổn mạng được hướng này thì giàu có thường thường, tuổi  thọ trung bình, mỗi ngày có tài lộc nỏ sanh con gái nhiều hơn con trai. Muốn có con thì để cửa bếp về hướng PHỤC VỊ, tới năm quí nhân đến thì có con để mà nuôi
NGŨ QUỸ
Phạm vào hướng này, chủ tôi tớ phản phúc, trốn chạy, bị năm lần trộm cướp, gặp nạn về lửa, bệnh hoạn, thị phi, tài lộc súc kém, điền sản – súc vật bị hại, tổn thất nhân khẩu. Ứng vào năm hoặc tháng dần, ngọ, tuất.
THIÊN Y
Như vợ chồng phối hợp mạng cùng tứ trạnh, muốn lập phòng riêng vào hướng thiên y, thì sinh được 3 con, giàu có ngàn vàng, gia đạo không bệnh tật, nhân khẩu, điền sản, sút vật đều vượng phát. Đến các năm thin, tuất, sữu, mùi thì có tài lộc vào.
TUYỆT MẠNG
Nhà ngó về hướng này tức là bổn mạng đã phạm hướng xấu, chủ hại con cái, không con nối dòng, không con trai, không sống già, bị bệnh tật, tài lộc sút kém, điền sản, sút vật suy bại, bị người mưu hại. Ứng vào các năm tị, dậu, sữu.
HOẠ HẠI
Phạm vào hướng này thì bị thị phi, dính líu pháp luật, bênh tật, suy sụp tài lộc, tổn thất nhân khẩu. Ứng vào năm hoặc tháng thin, tuất, sữu, mùi.
SANH KHÍ
Được hướng sanh khí thì có thể sinh được 5 con, thăng quan tiến chức, ra ngoài thì được đại phú quí, tăng nhân khẩu, quen biết nhiều người cóquyền cao chức trọng. Ứng với các năm, tháng hợi, mẹo, mùi thì phát tài.
LỤC SÁT
Phạm vào hướng này chủ tốn tài lộc, thị phi, tiêu mòn ruộng vườn, sút vật, tổn thất nhân khẩu. Ứng vào các năm, tháng thin, tuất, sữu, mùi.
PHƯỚC ĐỨC
Nam, nữ hiệp hai tuổi, lại cùng tứ trạnh, muốn lập phòng riêng hoặc đặt bếp lò ngó về hướng này thì sinh đặng 4 con, giàu có hạng trung, mạng sống rất lâu, được tài lộc, vợ chồng hoà thuận, vui vẻ, mừng vui được phúc thọ lâu dài. Ứng với các năm tị, dậu sữu thì phát tài.
</t>
        </r>
      </text>
    </comment>
    <comment ref="A5" authorId="0">
      <text>
        <r>
          <rPr>
            <sz val="12"/>
            <rFont val="Tahoma"/>
            <family val="2"/>
          </rPr>
          <t xml:space="preserve">
+Môn "Địa lý bát trạch" là một bộ môn rất quang trọng trong khoa Phong thuỷ
+ Công dụng của "Bát trạch minh cảnh" là: xác định phương hướng "tốt-xấu" cho căn nhà, mộ phần…bằng cách phần loại Dương trạch  ứng với 08 quẻ trong Kinh dịch tuỳ thuộc theo "cung phi" của "chủ sự".
+ "Chủ sự" ở đây được hiểu là người chủ của căn nhà (hay phần mộ của chính người đó). Nếu chủ nhà là đàn bà thì được tính theo hướng của người đàn bà đó,nhưng nếu người đàn bà đó có chồng và người chồng cũng ở chung trong căn nhà đó thì phải tính theo người chồng (không phân biệt người nào bỏ tiền ra mua căn nhà đó).
+ Các bạn click vào các Spin control để chọn năm sinh (chú ý chủ thích về tuổi oan trong ô E3), và giới tính của "chủ sự". Sau đó các bạn sẽ có được kết quả CUNG PHI trong ô M3. Tiếp theo các bạn đối chiếu với các hình minh hoạ bên dưới, tương ứng với kết quả CUNG PHI, và tìm ra được những hướng tốt, thích hợp cho hướng nhà (cửa chánh), hoặc mộ phần (hướng nằm của đầu người chết) của "chủ sự". 
+ Các hướng xấu thì nên chọn để đặt nhà bếp (so với tâm nhà), nhà vệ sinh...nhưng chủ ý là cửa bếp nên quay về hướng tốt.
+ Đối với gường nằm thì nên đặt gường sao cho khi nằm (tuỳ theo thói quen nằm nghiên về bên nào) mắt của "chủ sự" quay về hướng tốt.
** CUNG PHI là cơ sở chính để chọn hướng, xây nhà, xác định phương hướng Tốt-Xấu. Tuy nhiên các thuật sĩ còn đưa ra thêm 01 khái niệm khác CUNG SANH chủ yếu là để Hoá giải trong trường hợp Cung Phi của Chủ sự gặp hướng không tốt. Khi đó bạn có thể xét thêm hướng tốt xấu theo  CUNG SANH. Nếu cách này cũng không được nữa thì hướng đó quả thật là rất xấu rồi, bạn đừng bao giờ chọn hướng đó. </t>
        </r>
      </text>
    </comment>
    <comment ref="A31" authorId="0">
      <text>
        <r>
          <rPr>
            <sz val="12"/>
            <rFont val="Tahoma"/>
            <family val="2"/>
          </rPr>
          <t xml:space="preserve">
+Môn "Địa lý bát trạch" là một bộ môn rất quang trọng trong khoa Phong thuỷ
+ Công dụng của "Bát trạch minh cảnh" là: xác định phương hướng "tốt-xấu" cho căn nhà, mộ phần…bằng cách phần loại Dương trạch  ứng với 08 quẻ trong Kinh dịch tuỳ thuộc theo "cung phi" của "chủ sự".
+ "Chủ sự" ở đây được hiểu là người chủ của căn nhà (hay phần mộ của chính người đó). Nếu chủ nhà là đàn bà thì được tính theo hướng của người đàn bà đó,nhưng nếu người đàn bà đó có chồng và người chồng cũng ở chung trong căn nhà đó thì phải tính theo người chồng (không phân biệt người nào bỏ tiền ra mua căn nhà đó).
+ Các bạn click vào các Spin control để chọn năm sinh (chú ý chủ thích về tuổi oan trong ô E3), và giới tính của "chủ sự". Sau đó các bạn sẽ có được kết quả cung phi trong ô M3. Tiếp theo các bạn đối chiếu với các hình minh hoạ bên dưới, tương ứng với kết quả cung phi, và tìm ra được những hướng tốt, thích hợp cho hướng nhà (cửa chánh), hoặc mộ phần (hướng nằm của đầu người chết) của "chủ sự". 
+ Các hướng xấu thì nên chọn để đặt nhà bếp (so với tâm nhà), nhà vệ sinh...nhưng chủ ý là cửa bếp nên quay về hướng tốt.
+ Đối với gường nằm thì nên đặt gường sao cho khi nằm (tuỳ theo thói quen nằm nghiên về bên nào) mắt của "chủ sự" quay về hướng tốt. </t>
        </r>
      </text>
    </comment>
    <comment ref="A56" authorId="0">
      <text>
        <r>
          <rPr>
            <sz val="12"/>
            <rFont val="Tahoma"/>
            <family val="2"/>
          </rPr>
          <t xml:space="preserve">
+Môn "Địa lý bát trạch" là một bộ môn rất quang trọng trong khoa Phong thuỷ
+ Công dụng của "Bát trạch minh cảnh" là: xác định phương hướng "tốt-xấu" cho căn nhà, mộ phần…bằng cách phần loại Dương trạch  ứng với 08 quẻ trong Kinh dịch tuỳ thuộc theo "cung phi" của "chủ sự".
+ "Chủ sự" ở đây được hiểu là người chủ của căn nhà (hay phần mộ của chính người đó). Nếu chủ nhà là đàn bà thì được tính theo hướng của người đàn bà đó,nhưng nếu người đàn bà đó có chồng và người chồng cũng ở chung trong căn nhà đó thì phải tính theo người chồng (không phân biệt người nào bỏ tiền ra mua căn nhà đó).
+ Các bạn click vào các Spin control để chọn năm sinh (chú ý chủ thích về tuổi oan trong ô E3), và giới tính của "chủ sự". Sau đó các bạn sẽ có được kết quả cung phi trong ô M3. Tiếp theo các bạn đối chiếu với các hình minh hoạ bên dưới, tương ứng với kết quả cung phi, và tìm ra được những hướng tốt, thích hợp cho hướng nhà (cửa chánh), hoặc mộ phần (hướng nằm của đầu người chết) của "chủ sự". 
+ Các hướng xấu thì nên chọn để đặt nhà bếp (so với tâm nhà), nhà vệ sinh...nhưng chủ ý là cửa bếp nên quay về hướng tốt.
+ Đối với gường nằm thì nên đặt gường sao cho khi nằm (tuỳ theo thói quen nằm nghiên về bên nào) mắt của "chủ sự" quay về hướng tốt. </t>
        </r>
      </text>
    </comment>
    <comment ref="A81" authorId="0">
      <text>
        <r>
          <rPr>
            <sz val="12"/>
            <rFont val="Tahoma"/>
            <family val="2"/>
          </rPr>
          <t xml:space="preserve">
+Môn "Địa lý bát trạch" là một bộ môn rất quang trọng trong khoa Phong thuỷ
+ Công dụng của "Bát trạch minh cảnh" là: xác định phương hướng "tốt-xấu" cho căn nhà, mộ phần…bằng cách phần loại Dương trạch  ứng với 08 quẻ trong Kinh dịch tuỳ thuộc theo "cung phi" của "chủ sự".
+ "Chủ sự" ở đây được hiểu là người chủ của căn nhà (hay phần mộ của chính người đó). Nếu chủ nhà là đàn bà thì được tính theo hướng của người đàn bà đó,nhưng nếu người đàn bà đó có chồng và người chồng cũng ở chung trong căn nhà đó thì phải tính theo người chồng (không phân biệt người nào bỏ tiền ra mua căn nhà đó).
+ Các bạn click vào các Spin control để chọn năm sinh (chú ý chủ thích về tuổi oan trong ô E3), và giới tính của "chủ sự". Sau đó các bạn sẽ có được kết quả cung phi trong ô M3. Tiếp theo các bạn đối chiếu với các hình minh hoạ bên dưới, tương ứng với kết quả cung phi, và tìm ra được những hướng tốt, thích hợp cho hướng nhà (cửa chánh), hoặc mộ phần (hướng nằm của đầu người chết) của "chủ sự". 
+ Các hướng xấu thì nên chọn để đặt nhà bếp (so với tâm nhà), nhà vệ sinh...nhưng chủ ý là cửa bếp nên quay về hướng tốt.
+ Đối với gường nằm thì nên đặt gường sao cho khi nằm (tuỳ theo thói quen nằm nghiên về bên nào) mắt của "chủ sự" quay về hướng tốt. </t>
        </r>
      </text>
    </comment>
    <comment ref="L3" authorId="0">
      <text>
        <r>
          <rPr>
            <sz val="8"/>
            <rFont val="Tahoma"/>
            <family val="0"/>
          </rPr>
          <t xml:space="preserve">
</t>
        </r>
        <r>
          <rPr>
            <sz val="10"/>
            <rFont val="Tahoma"/>
            <family val="2"/>
          </rPr>
          <t>**CÒN GỌI LÀ "CUNG PHI" HAY "NIÊN MỆNH".
+ PHỤ THUỘC VÀO GIỚI TÍNH VÀ NĂM SINH +
+ Cung PHI là cơ sở quang trọng trong việc xem tuổi cưới gả, cất nhà, chọn hướng....Cách tính Cung Phi khá phức tạp, xin xem tài liệu tham khảo.
+ Chủ sự thuộc về Đông mạng khi Cung Phi của chủ sự là: Khảm, Ly, Chấn hoặc Tốn.
+ + Chủ sự thuộc về Tây mạng khi Cung Phi của chủ sự là: Khôn, Cấn, Càn hoặc Đoài.</t>
        </r>
      </text>
    </comment>
    <comment ref="M3" authorId="0">
      <text>
        <r>
          <rPr>
            <sz val="8"/>
            <rFont val="Tahoma"/>
            <family val="0"/>
          </rPr>
          <t xml:space="preserve">
</t>
        </r>
        <r>
          <rPr>
            <sz val="10"/>
            <rFont val="Tahoma"/>
            <family val="2"/>
          </rPr>
          <t>**CÒN GỌI LÀ "CUNG PHI" HAY "NIÊN MỆNH".
+ PHỤ THUỘC VÀO GIỚI TÍNH VÀ NĂM SINH +
+ Cung PHI là cơ sở quang trọng trong việc xem tuổi cưới gả, cất nhà, chọn hướng....Cách tính Cung Phi khá phức tạp, xin xem tài liệu tham khảo.
+ Chủ sự thuộc về Đông mạng khi Cung Phi của chủ sự là: Khảm, Ly, Chấn hoặc Tốn.
+ + Chủ sự thuộc về Tây mạng khi Cung Phi của chủ sự là: Khôn, Cấn, Càn hoặc Đoài.</t>
        </r>
      </text>
    </comment>
    <comment ref="B6" authorId="0">
      <text>
        <r>
          <rPr>
            <sz val="10"/>
            <rFont val="Tahoma"/>
            <family val="2"/>
          </rPr>
          <t xml:space="preserve">* </t>
        </r>
        <r>
          <rPr>
            <b/>
            <u val="single"/>
            <sz val="10"/>
            <rFont val="Tahoma"/>
            <family val="2"/>
          </rPr>
          <t>Ý NGHĨA CỦA "BÁT TRẠCH MINH CẢNH</t>
        </r>
        <r>
          <rPr>
            <sz val="10"/>
            <rFont val="Tahoma"/>
            <family val="2"/>
          </rPr>
          <t xml:space="preserve">"
PHƯƠNG HƯỚNG ĐƯỢC CHIA THÀNH 8 HƯỚNG CHÍNH, THEO VÒNG TRÒN BÁT QUÁI. CÓ 8 DẠNG ĐỒ HÌNH THAY ĐỔI TUỲ THEO NIÊN MỆNH (CUNG PHI: XÉT ĐẾN NĂM SINH VÀ GIỚI TÍNH) HOẶC THIÊN MỆNH (XÉT CẢ THÁNG SINH+NĂM SINH+GIỚI TÍNH) CỦA CHỦ SỰ.
PHỤC VỊ
Bổn mạng được hướng này thì giàu có thường thường, tuổi  thọ trung bình, mỗi ngày có tài lộc nỏ sanh con gái nhiều hơn con trai. Muốn có con thì để cửa bếp về hướng PHỤC VỊ, tới năm quí nhân đến thì có con để mà nuôi
NGŨ QUỸ
Phạm vào hướng này, chủ tôi tớ phản phúc, trốn chạy, bị năm lần trộm cướp, gặp nạn về lửa, bệnh hoạn, thị phi, tài lộc súc kém, điền sản – súc vật bị hại, tổn thất nhân khẩu. Ứng vào năm hoặc tháng dần, ngọ, tuất.
THIÊN Y
Như vợ chồng phối hợp mạng cùng tứ trạnh, muốn lập phòng riêng vào hướng thiên y, thì sinh được 3 con, giàu có ngàn vàng, gia đạo không bệnh tật, nhân khẩu, điền sản, sút vật đều vượng phát. Đến các năm thin, tuất, sữu, mùi thì có tài lộc vào.
TUYỆT MẠNG
Nhà ngó về hướng này tức là bổn mạng đã phạm hướng xấu, chủ hại con cái, không con nối dòng, không con trai, không sống già, bị bệnh tật, tài lộc sút kém, điền sản, sút vật suy bại, bị người mưu hại. Ứng vào các năm tị, dậu, sữu.
HOẠ HẠI
Phạm vào hướng này thì bị thị phi, dính líu pháp luật, bênh tật, suy sụp tài lộc, tổn thất nhân khẩu. Ứng vào năm hoặc tháng thin, tuất, sữu, mùi.
SANH KHÍ
Được hướng sanh khí thì có thể sinh được 5 con, thăng quan tiến chức, ra ngoài thì được đại phú quí, tăng nhân khẩu, quen biết nhiều người cóquyền cao chức trọng. Ứng với các năm, tháng hợi, mẹo, mùi thì phát tài.
LỤC SÁT
Phạm vào hướng này chủ tốn tài lộc, thị phi, tiêu mòn ruộng vườn, sút vật, tổn thất nhân khẩu. Ứng vào các năm, tháng thin, tuất, sữu, mùi.
PHƯỚC ĐỨC
Nam, nữ hiệp hai tuổi, lại cùng tứ trạnh, muốn lập phòng riêng hoặc đặt bếp lò ngó về hướng này thì sinh đặng 4 con, giàu có hạng trung, mạng sống rất lâu, được tài lộc, vợ chồng hoà thuận, vui vẻ, mừng vui được phúc thọ lâu dài. Ứng với các năm tị, dậu sữu thì phát tài.
</t>
        </r>
      </text>
    </comment>
    <comment ref="B31" authorId="0">
      <text>
        <r>
          <rPr>
            <sz val="10"/>
            <rFont val="Tahoma"/>
            <family val="2"/>
          </rPr>
          <t xml:space="preserve">* </t>
        </r>
        <r>
          <rPr>
            <b/>
            <u val="single"/>
            <sz val="10"/>
            <rFont val="Tahoma"/>
            <family val="2"/>
          </rPr>
          <t>Ý NGHĨA CỦA "BÁT TRẠCH MINH CẢNH</t>
        </r>
        <r>
          <rPr>
            <sz val="10"/>
            <rFont val="Tahoma"/>
            <family val="2"/>
          </rPr>
          <t xml:space="preserve">"
PHƯƠNG HƯỚNG ĐƯỢC CHIA THÀNH 8 HƯỚNG CHÍNH, THEO VÒNG TRÒN BÁT QUÁI. CÓ 8 DẠNG ĐỒ HÌNH THAY ĐỔI TUỲ THEO NIÊN MỆNH (CUNG PHI: XÉT ĐẾN NĂM SINH VÀ GIỚI TÍNH) HOẶC THIÊN MỆNH (XÉT CẢ THÁNG SINH+NĂM SINH+GIỚI TÍNH) CỦA CHỦ SỰ.
PHỤC VỊ
Bổn mạng được hướng này thì giàu có thường thường, tuổi  thọ trung bình, mỗi ngày có tài lộc nỏ sanh con gái nhiều hơn con trai. Muốn có con thì để cửa bếp về hướng PHỤC VỊ, tới năm quí nhân đến thì có con để mà nuôi
NGŨ QUỸ
Phạm vào hướng này, chủ tôi tớ phản phúc, trốn chạy, bị năm lần trộm cướp, gặp nạn về lửa, bệnh hoạn, thị phi, tài lộc súc kém, điền sản – súc vật bị hại, tổn thất nhân khẩu. Ứng vào năm hoặc tháng dần, ngọ, tuất.
THIÊN Y
Như vợ chồng phối hợp mạng cùng tứ trạnh, muốn lập phòng riêng vào hướng thiên y, thì sinh được 3 con, giàu có ngàn vàng, gia đạo không bệnh tật, nhân khẩu, điền sản, sút vật đều vượng phát. Đến các năm thin, tuất, sữu, mùi thì có tài lộc vào.
TUYỆT MẠNG
Nhà ngó về hướng này tức là bổn mạng đã phạm hướng xấu, chủ hại con cái, không con nối dòng, không con trai, không sống già, bị bệnh tật, tài lộc sút kém, điền sản, sút vật suy bại, bị người mưu hại. Ứng vào các năm tị, dậu, sữu.
HOẠ HẠI
Phạm vào hướng này thì bị thị phi, dính líu pháp luật, bênh tật, suy sụp tài lộc, tổn thất nhân khẩu. Ứng vào năm hoặc tháng thin, tuất, sữu, mùi.
SANH KHÍ
Được hướng sanh khí thì có thể sinh được 5 con, thăng quan tiến chức, ra ngoài thì được đại phú quí, tăng nhân khẩu, quen biết nhiều người cóquyền cao chức trọng. Ứng với các năm, tháng hợi, mẹo, mùi thì phát tài.
LỤC SÁT
Phạm vào hướng này chủ tốn tài lộc, thị phi, tiêu mòn ruộng vườn, sút vật, tổn thất nhân khẩu. Ứng vào các năm, tháng thin, tuất, sữu, mùi.
PHƯỚC ĐỨC
Nam, nữ hiệp hai tuổi, lại cùng tứ trạnh, muốn lập phòng riêng hoặc đặt bếp lò ngó về hướng này thì sinh đặng 4 con, giàu có hạng trung, mạng sống rất lâu, được tài lộc, vợ chồng hoà thuận, vui vẻ, mừng vui được phúc thọ lâu dài. Ứng với các năm tị, dậu sữu thì phát tài.
</t>
        </r>
      </text>
    </comment>
    <comment ref="B56" authorId="0">
      <text>
        <r>
          <rPr>
            <sz val="10"/>
            <rFont val="Tahoma"/>
            <family val="2"/>
          </rPr>
          <t xml:space="preserve">* </t>
        </r>
        <r>
          <rPr>
            <b/>
            <u val="single"/>
            <sz val="10"/>
            <rFont val="Tahoma"/>
            <family val="2"/>
          </rPr>
          <t>Ý NGHĨA CỦA "BÁT TRẠCH MINH CẢNH</t>
        </r>
        <r>
          <rPr>
            <sz val="10"/>
            <rFont val="Tahoma"/>
            <family val="2"/>
          </rPr>
          <t xml:space="preserve">"
PHƯƠNG HƯỚNG ĐƯỢC CHIA THÀNH 8 HƯỚNG CHÍNH, THEO VÒNG TRÒN BÁT QUÁI. CÓ 8 DẠNG ĐỒ HÌNH THAY ĐỔI TUỲ THEO NIÊN MỆNH (CUNG PHI: XÉT ĐẾN NĂM SINH VÀ GIỚI TÍNH) HOẶC THIÊN MỆNH (XÉT CẢ THÁNG SINH+NĂM SINH+GIỚI TÍNH) CỦA CHỦ SỰ.
PHỤC VỊ
Bổn mạng được hướng này thì giàu có thường thường, tuổi  thọ trung bình, mỗi ngày có tài lộc nỏ sanh con gái nhiều hơn con trai. Muốn có con thì để cửa bếp về hướng PHỤC VỊ, tới năm quí nhân đến thì có con để mà nuôi
NGŨ QUỸ
Phạm vào hướng này, chủ tôi tớ phản phúc, trốn chạy, bị năm lần trộm cướp, gặp nạn về lửa, bệnh hoạn, thị phi, tài lộc súc kém, điền sản – súc vật bị hại, tổn thất nhân khẩu. Ứng vào năm hoặc tháng dần, ngọ, tuất.
THIÊN Y
Như vợ chồng phối hợp mạng cùng tứ trạnh, muốn lập phòng riêng vào hướng thiên y, thì sinh được 3 con, giàu có ngàn vàng, gia đạo không bệnh tật, nhân khẩu, điền sản, sút vật đều vượng phát. Đến các năm thin, tuất, sữu, mùi thì có tài lộc vào.
TUYỆT MẠNG
Nhà ngó về hướng này tức là bổn mạng đã phạm hướng xấu, chủ hại con cái, không con nối dòng, không con trai, không sống già, bị bệnh tật, tài lộc sút kém, điền sản, sút vật suy bại, bị người mưu hại. Ứng vào các năm tị, dậu, sữu.
HOẠ HẠI
Phạm vào hướng này thì bị thị phi, dính líu pháp luật, bênh tật, suy sụp tài lộc, tổn thất nhân khẩu. Ứng vào năm hoặc tháng thin, tuất, sữu, mùi.
SANH KHÍ
Được hướng sanh khí thì có thể sinh được 5 con, thăng quan tiến chức, ra ngoài thì được đại phú quí, tăng nhân khẩu, quen biết nhiều người cóquyền cao chức trọng. Ứng với các năm, tháng hợi, mẹo, mùi thì phát tài.
LỤC SÁT
Phạm vào hướng này chủ tốn tài lộc, thị phi, tiêu mòn ruộng vườn, sút vật, tổn thất nhân khẩu. Ứng vào các năm, tháng thin, tuất, sữu, mùi.
PHƯỚC ĐỨC
Nam, nữ hiệp hai tuổi, lại cùng tứ trạnh, muốn lập phòng riêng hoặc đặt bếp lò ngó về hướng này thì sinh đặng 4 con, giàu có hạng trung, mạng sống rất lâu, được tài lộc, vợ chồng hoà thuận, vui vẻ, mừng vui được phúc thọ lâu dài. Ứng với các năm tị, dậu sữu thì phát tài.
</t>
        </r>
      </text>
    </comment>
    <comment ref="B81" authorId="0">
      <text>
        <r>
          <rPr>
            <sz val="10"/>
            <rFont val="Tahoma"/>
            <family val="2"/>
          </rPr>
          <t xml:space="preserve">* </t>
        </r>
        <r>
          <rPr>
            <b/>
            <u val="single"/>
            <sz val="10"/>
            <rFont val="Tahoma"/>
            <family val="2"/>
          </rPr>
          <t>Ý NGHĨA CỦA "BÁT TRẠCH MINH CẢNH</t>
        </r>
        <r>
          <rPr>
            <sz val="10"/>
            <rFont val="Tahoma"/>
            <family val="2"/>
          </rPr>
          <t xml:space="preserve">"
PHƯƠNG HƯỚNG ĐƯỢC CHIA THÀNH 8 HƯỚNG CHÍNH, THEO VÒNG TRÒN BÁT QUÁI. CÓ 8 DẠNG ĐỒ HÌNH THAY ĐỔI TUỲ THEO NIÊN MỆNH (CUNG PHI: XÉT ĐẾN NĂM SINH VÀ GIỚI TÍNH) HOẶC THIÊN MỆNH (XÉT CẢ THÁNG SINH+NĂM SINH+GIỚI TÍNH) CỦA CHỦ SỰ.
PHỤC VỊ
Bổn mạng được hướng này thì giàu có thường thường, tuổi  thọ trung bình, mỗi ngày có tài lộc nỏ sanh con gái nhiều hơn con trai. Muốn có con thì để cửa bếp về hướng PHỤC VỊ, tới năm quí nhân đến thì có con để mà nuôi
NGŨ QUỸ
Phạm vào hướng này, chủ tôi tớ phản phúc, trốn chạy, bị năm lần trộm cướp, gặp nạn về lửa, bệnh hoạn, thị phi, tài lộc súc kém, điền sản – súc vật bị hại, tổn thất nhân khẩu. Ứng vào năm hoặc tháng dần, ngọ, tuất.
THIÊN Y
Như vợ chồng phối hợp mạng cùng tứ trạnh, muốn lập phòng riêng vào hướng thiên y, thì sinh được 3 con, giàu có ngàn vàng, gia đạo không bệnh tật, nhân khẩu, điền sản, sút vật đều vượng phát. Đến các năm thin, tuất, sữu, mùi thì có tài lộc vào.
TUYỆT MẠNG
Nhà ngó về hướng này tức là bổn mạng đã phạm hướng xấu, chủ hại con cái, không con nối dòng, không con trai, không sống già, bị bệnh tật, tài lộc sút kém, điền sản, sút vật suy bại, bị người mưu hại. Ứng vào các năm tị, dậu, sữu.
HOẠ HẠI
Phạm vào hướng này thì bị thị phi, dính líu pháp luật, bênh tật, suy sụp tài lộc, tổn thất nhân khẩu. Ứng vào năm hoặc tháng thin, tuất, sữu, mùi.
SANH KHÍ
Được hướng sanh khí thì có thể sinh được 5 con, thăng quan tiến chức, ra ngoài thì được đại phú quí, tăng nhân khẩu, quen biết nhiều người cóquyền cao chức trọng. Ứng với các năm, tháng hợi, mẹo, mùi thì phát tài.
LỤC SÁT
Phạm vào hướng này chủ tốn tài lộc, thị phi, tiêu mòn ruộng vườn, sút vật, tổn thất nhân khẩu. Ứng vào các năm, tháng thin, tuất, sữu, mùi.
PHƯỚC ĐỨC
Nam, nữ hiệp hai tuổi, lại cùng tứ trạnh, muốn lập phòng riêng hoặc đặt bếp lò ngó về hướng này thì sinh đặng 4 con, giàu có hạng trung, mạng sống rất lâu, được tài lộc, vợ chồng hoà thuận, vui vẻ, mừng vui được phúc thọ lâu dài. Ứng với các năm tị, dậu sữu thì phát tài.
</t>
        </r>
      </text>
    </comment>
  </commentList>
</comments>
</file>

<file path=xl/sharedStrings.xml><?xml version="1.0" encoding="utf-8"?>
<sst xmlns="http://schemas.openxmlformats.org/spreadsheetml/2006/main" count="238" uniqueCount="105">
  <si>
    <t>Quay về mở đầu</t>
  </si>
  <si>
    <t>COI NGÀY-GiỜ &amp; CHỌN PHƯƠNG HƯỚNG - BY LƯƠNG CHIÊU - VẠN PHƯỚC FUNERAL SERVICES</t>
  </si>
  <si>
    <t>BÁT TRẠCH MINH CẢNH</t>
  </si>
  <si>
    <t>Ý nghĩa</t>
  </si>
  <si>
    <t>Năm sinh của "chủ sự"</t>
  </si>
  <si>
    <t>VAN PHUOC  FUNERAL SERVICES WEB PAGES</t>
  </si>
  <si>
    <t>Giới tính
của "chủ sự"</t>
  </si>
  <si>
    <t>CUNG  PHI</t>
  </si>
  <si>
    <t>HOÁ GIẢI KHI HƯỚNG THEO CUNG PHI KHÔNG ĐƯỢC TỐT</t>
  </si>
  <si>
    <t>CUNG SANH</t>
  </si>
  <si>
    <t>CÁCH SỬ DỤNG</t>
  </si>
  <si>
    <t>CUNG CÀN</t>
  </si>
  <si>
    <t>CUNG KHẢM</t>
  </si>
  <si>
    <t>tính cung phi</t>
  </si>
  <si>
    <t>stt</t>
  </si>
  <si>
    <t>NAM</t>
  </si>
  <si>
    <t>cung</t>
  </si>
  <si>
    <t>NỬ</t>
  </si>
  <si>
    <t>nam</t>
  </si>
  <si>
    <t>nử</t>
  </si>
  <si>
    <t>càn</t>
  </si>
  <si>
    <t>khôn</t>
  </si>
  <si>
    <t>đoài</t>
  </si>
  <si>
    <t>tốn</t>
  </si>
  <si>
    <t>cấn</t>
  </si>
  <si>
    <t>ly</t>
  </si>
  <si>
    <t>khảm</t>
  </si>
  <si>
    <t>chấn</t>
  </si>
  <si>
    <t>tính cung sanh</t>
  </si>
  <si>
    <t>stt vòng giáp tý</t>
  </si>
  <si>
    <t>stt cung sanh</t>
  </si>
  <si>
    <t>cung sanh</t>
  </si>
  <si>
    <t>nguoi I</t>
  </si>
  <si>
    <t>QUAY VỀ TRANG MỞ ĐẦU</t>
  </si>
  <si>
    <t>CUNG CẤN</t>
  </si>
  <si>
    <t>CUNG CHẤN</t>
  </si>
  <si>
    <t>STT</t>
  </si>
  <si>
    <t>STT CUNG SANH</t>
  </si>
  <si>
    <t>CUNG TỐN</t>
  </si>
  <si>
    <t>CUNG LY</t>
  </si>
  <si>
    <t xml:space="preserve"> </t>
  </si>
  <si>
    <t>CUNG KHÔN</t>
  </si>
  <si>
    <t>CUNG ĐOÀI</t>
  </si>
  <si>
    <t>giáp tý</t>
  </si>
  <si>
    <t>ất sửu</t>
  </si>
  <si>
    <t>bính dần</t>
  </si>
  <si>
    <t>đinh mão</t>
  </si>
  <si>
    <t>mậu thìn</t>
  </si>
  <si>
    <t>kỷ tị</t>
  </si>
  <si>
    <t>canh ngọ</t>
  </si>
  <si>
    <t>tân mùi</t>
  </si>
  <si>
    <t>nhâm thân</t>
  </si>
  <si>
    <t>quí dậu</t>
  </si>
  <si>
    <t>giáp tuất</t>
  </si>
  <si>
    <t>ất hợi</t>
  </si>
  <si>
    <t>bính tý</t>
  </si>
  <si>
    <t>đinh sửu</t>
  </si>
  <si>
    <t>mậu dần</t>
  </si>
  <si>
    <t>kỷ mão</t>
  </si>
  <si>
    <t>canh thìn</t>
  </si>
  <si>
    <t>tân tị</t>
  </si>
  <si>
    <t>nhâm ngọ</t>
  </si>
  <si>
    <t>quí mùi</t>
  </si>
  <si>
    <t>giáp thân</t>
  </si>
  <si>
    <t>ất dậu</t>
  </si>
  <si>
    <t>bính tuất</t>
  </si>
  <si>
    <t>đinh hợi</t>
  </si>
  <si>
    <t>mậu tý</t>
  </si>
  <si>
    <t>kỷ sửu</t>
  </si>
  <si>
    <t>canh dần</t>
  </si>
  <si>
    <t>tân mão</t>
  </si>
  <si>
    <t>nhâm thìn</t>
  </si>
  <si>
    <t>qúi tị</t>
  </si>
  <si>
    <t>giáp ngọ</t>
  </si>
  <si>
    <t>ất mùi</t>
  </si>
  <si>
    <t>bính thân</t>
  </si>
  <si>
    <t>đinh dậu</t>
  </si>
  <si>
    <t>mậu tuất</t>
  </si>
  <si>
    <t>kỷ hợi</t>
  </si>
  <si>
    <t>canh tý</t>
  </si>
  <si>
    <t>tân sửu</t>
  </si>
  <si>
    <t>nhâm dần</t>
  </si>
  <si>
    <t>qúi mão</t>
  </si>
  <si>
    <t>giáp thìn</t>
  </si>
  <si>
    <t>ất tị</t>
  </si>
  <si>
    <t>bính ngọ</t>
  </si>
  <si>
    <t>đinh mùi</t>
  </si>
  <si>
    <t>mậu thân</t>
  </si>
  <si>
    <t>kỷ dậu</t>
  </si>
  <si>
    <t>canh tuất</t>
  </si>
  <si>
    <t>tân hợi</t>
  </si>
  <si>
    <t>nhâm tý</t>
  </si>
  <si>
    <t>qúi sửu</t>
  </si>
  <si>
    <t>giáp dần</t>
  </si>
  <si>
    <t>ất mão</t>
  </si>
  <si>
    <t>bính thì̀n</t>
  </si>
  <si>
    <t>đinh tị</t>
  </si>
  <si>
    <t>mậu ngọ</t>
  </si>
  <si>
    <t>kỷ mùi</t>
  </si>
  <si>
    <t>canh thân</t>
  </si>
  <si>
    <t>tân dậu</t>
  </si>
  <si>
    <t>nhâm tuất</t>
  </si>
  <si>
    <t>qúi hợi</t>
  </si>
  <si>
    <t>Gioi  Tinh</t>
  </si>
  <si>
    <t xml:space="preserve">canh tý </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</si>
</sst>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m/d"/>
    <numFmt numFmtId="184" formatCode="00000"/>
    <numFmt numFmtId="185" formatCode="0.0"/>
    <numFmt numFmtId="186" formatCode="[$-409]dddd\,\ mmmm\ dd\,\ yyyy"/>
    <numFmt numFmtId="187" formatCode="m/d;@"/>
    <numFmt numFmtId="188" formatCode="[$-101042A]d\ mmmm\ yyyy;@"/>
    <numFmt numFmtId="189" formatCode="[$-409]h:mm:ss\ AM/PM"/>
    <numFmt numFmtId="190" formatCode="0.0000"/>
    <numFmt numFmtId="191" formatCode="0.000000"/>
    <numFmt numFmtId="192" formatCode="[$-1010000]d/m/yy;@"/>
    <numFmt numFmtId="193" formatCode="[$-1010000]d/m/yyyy;@"/>
    <numFmt numFmtId="194" formatCode="[$€-2]\ #,##0.00_);[Red]\([$€-2]\ #,##0.00\)"/>
    <numFmt numFmtId="195" formatCode="[$-409]h:mm\ AM/PM;@"/>
    <numFmt numFmtId="196" formatCode="[$-1000000]h:mm;@"/>
    <numFmt numFmtId="197" formatCode="[$-1000409]h:mm\ AM/PM;@"/>
    <numFmt numFmtId="198" formatCode="0.0%"/>
    <numFmt numFmtId="199" formatCode="mmm/yyyy"/>
  </numFmts>
  <fonts count="74">
    <font>
      <sz val="10"/>
      <name val="Arial"/>
      <family val="0"/>
    </font>
    <font>
      <u val="single"/>
      <sz val="10"/>
      <color indexed="36"/>
      <name val="Arial"/>
      <family val="0"/>
    </font>
    <font>
      <u val="single"/>
      <sz val="10"/>
      <color indexed="12"/>
      <name val="Arial"/>
      <family val="0"/>
    </font>
    <font>
      <sz val="8"/>
      <name val="Arial"/>
      <family val="0"/>
    </font>
    <font>
      <u val="single"/>
      <sz val="12"/>
      <color indexed="12"/>
      <name val="Arial"/>
      <family val="0"/>
    </font>
    <font>
      <u val="single"/>
      <sz val="11"/>
      <color indexed="12"/>
      <name val="Arial"/>
      <family val="0"/>
    </font>
    <font>
      <sz val="10"/>
      <color indexed="9"/>
      <name val="Arial"/>
      <family val="0"/>
    </font>
    <font>
      <b/>
      <sz val="14"/>
      <color indexed="16"/>
      <name val="Arial"/>
      <family val="2"/>
    </font>
    <font>
      <sz val="12"/>
      <name val="Arial"/>
      <family val="0"/>
    </font>
    <font>
      <b/>
      <sz val="13"/>
      <color indexed="10"/>
      <name val="Arial"/>
      <family val="2"/>
    </font>
    <font>
      <b/>
      <sz val="12"/>
      <color indexed="10"/>
      <name val="Arial"/>
      <family val="2"/>
    </font>
    <font>
      <u val="single"/>
      <sz val="8"/>
      <color indexed="10"/>
      <name val="Arial"/>
      <family val="0"/>
    </font>
    <font>
      <b/>
      <sz val="13"/>
      <color indexed="12"/>
      <name val="Arial"/>
      <family val="2"/>
    </font>
    <font>
      <b/>
      <sz val="13"/>
      <color indexed="63"/>
      <name val="Arial"/>
      <family val="2"/>
    </font>
    <font>
      <b/>
      <sz val="10"/>
      <color indexed="10"/>
      <name val="Arial"/>
      <family val="2"/>
    </font>
    <font>
      <sz val="14"/>
      <color indexed="10"/>
      <name val="Arial"/>
      <family val="2"/>
    </font>
    <font>
      <sz val="10"/>
      <color indexed="60"/>
      <name val="Arial"/>
      <family val="0"/>
    </font>
    <font>
      <b/>
      <sz val="10"/>
      <color indexed="60"/>
      <name val="Arial"/>
      <family val="0"/>
    </font>
    <font>
      <sz val="11"/>
      <color indexed="60"/>
      <name val="Arial"/>
      <family val="0"/>
    </font>
    <font>
      <b/>
      <u val="single"/>
      <sz val="12"/>
      <color indexed="12"/>
      <name val="Arial"/>
      <family val="2"/>
    </font>
    <font>
      <sz val="12"/>
      <color indexed="12"/>
      <name val="Arial"/>
      <family val="0"/>
    </font>
    <font>
      <b/>
      <sz val="12"/>
      <color indexed="9"/>
      <name val="Arial"/>
      <family val="0"/>
    </font>
    <font>
      <sz val="12"/>
      <color indexed="10"/>
      <name val="Arial"/>
      <family val="0"/>
    </font>
    <font>
      <u val="single"/>
      <sz val="8"/>
      <color indexed="12"/>
      <name val="Arial"/>
      <family val="0"/>
    </font>
    <font>
      <b/>
      <sz val="12"/>
      <name val="Arial"/>
      <family val="2"/>
    </font>
    <font>
      <sz val="10"/>
      <name val="Tahoma"/>
      <family val="2"/>
    </font>
    <font>
      <b/>
      <u val="single"/>
      <sz val="10"/>
      <name val="Tahoma"/>
      <family val="2"/>
    </font>
    <font>
      <b/>
      <sz val="8"/>
      <name val="Tahoma"/>
      <family val="0"/>
    </font>
    <font>
      <b/>
      <sz val="10"/>
      <name val="Tahoma"/>
      <family val="2"/>
    </font>
    <font>
      <sz val="8"/>
      <name val="Tahoma"/>
      <family val="0"/>
    </font>
    <font>
      <sz val="12"/>
      <name val="Tahoma"/>
      <family val="2"/>
    </font>
    <font>
      <sz val="10"/>
      <color indexed="8"/>
      <name val="Arial"/>
      <family val="0"/>
    </font>
    <font>
      <b/>
      <sz val="12"/>
      <color indexed="8"/>
      <name val="Arial"/>
      <family val="0"/>
    </font>
    <font>
      <sz val="10"/>
      <color indexed="10"/>
      <name val="Arial"/>
      <family val="0"/>
    </font>
    <font>
      <sz val="10"/>
      <color indexed="12"/>
      <name val="Arial"/>
      <family val="0"/>
    </font>
    <font>
      <b/>
      <sz val="10"/>
      <color indexed="9"/>
      <name val="Arial"/>
      <family val="0"/>
    </font>
    <font>
      <sz val="11"/>
      <color indexed="9"/>
      <name val="Arial"/>
      <family val="0"/>
    </font>
    <font>
      <sz val="14"/>
      <color indexed="1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thin"/>
      <right style="thin"/>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1" fillId="0" borderId="0" applyNumberFormat="0" applyFill="0" applyBorder="0" applyAlignment="0" applyProtection="0"/>
    <xf numFmtId="0" fontId="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99">
    <xf numFmtId="0" fontId="0" fillId="0" borderId="0" xfId="0" applyAlignment="1">
      <alignment/>
    </xf>
    <xf numFmtId="0" fontId="6" fillId="0" borderId="0" xfId="0" applyFont="1" applyFill="1" applyBorder="1" applyAlignment="1">
      <alignment/>
    </xf>
    <xf numFmtId="0" fontId="11" fillId="0" borderId="10" xfId="53" applyFont="1" applyFill="1" applyBorder="1" applyAlignment="1" applyProtection="1">
      <alignment horizontal="center" vertical="center" wrapText="1"/>
      <protection/>
    </xf>
    <xf numFmtId="0" fontId="13" fillId="33" borderId="10" xfId="0" applyFont="1" applyFill="1" applyBorder="1" applyAlignment="1">
      <alignment horizontal="center" vertical="center"/>
    </xf>
    <xf numFmtId="0" fontId="14" fillId="34" borderId="1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0" fillId="0" borderId="0" xfId="0" applyAlignment="1">
      <alignment vertical="center"/>
    </xf>
    <xf numFmtId="0" fontId="6" fillId="0" borderId="0" xfId="0" applyFont="1" applyFill="1" applyBorder="1" applyAlignment="1">
      <alignment vertical="center"/>
    </xf>
    <xf numFmtId="0" fontId="6" fillId="0" borderId="0" xfId="0" applyFont="1" applyFill="1" applyBorder="1" applyAlignment="1" applyProtection="1">
      <alignment vertical="center"/>
      <protection locked="0"/>
    </xf>
    <xf numFmtId="0" fontId="17" fillId="34" borderId="12" xfId="0" applyFont="1" applyFill="1" applyBorder="1" applyAlignment="1">
      <alignment horizontal="center" vertical="center" wrapText="1"/>
    </xf>
    <xf numFmtId="0" fontId="21" fillId="0" borderId="0" xfId="0"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pplyProtection="1">
      <alignment horizontal="center" vertical="center"/>
      <protection/>
    </xf>
    <xf numFmtId="0" fontId="6" fillId="0" borderId="0" xfId="57" applyFont="1" applyFill="1" applyBorder="1" applyAlignment="1">
      <alignment vertical="center" wrapText="1"/>
      <protection/>
    </xf>
    <xf numFmtId="0" fontId="0" fillId="35" borderId="10" xfId="0" applyFill="1" applyBorder="1" applyAlignment="1">
      <alignment/>
    </xf>
    <xf numFmtId="0" fontId="6" fillId="0" borderId="0" xfId="57" applyFont="1" applyFill="1" applyBorder="1" applyAlignment="1">
      <alignment horizontal="center" vertical="center" wrapText="1"/>
      <protection/>
    </xf>
    <xf numFmtId="0" fontId="24" fillId="0" borderId="10" xfId="0" applyFont="1" applyFill="1" applyBorder="1" applyAlignment="1" applyProtection="1">
      <alignment horizontal="center" wrapText="1"/>
      <protection hidden="1"/>
    </xf>
    <xf numFmtId="49" fontId="8" fillId="0" borderId="10" xfId="0" applyNumberFormat="1" applyFont="1" applyFill="1" applyBorder="1" applyAlignment="1" applyProtection="1">
      <alignment wrapText="1"/>
      <protection hidden="1"/>
    </xf>
    <xf numFmtId="0" fontId="0" fillId="0" borderId="10" xfId="0" applyBorder="1" applyAlignment="1">
      <alignment/>
    </xf>
    <xf numFmtId="0" fontId="0" fillId="0" borderId="10" xfId="0" applyFill="1" applyBorder="1" applyAlignment="1">
      <alignment/>
    </xf>
    <xf numFmtId="49" fontId="8" fillId="0" borderId="10" xfId="0" applyNumberFormat="1" applyFont="1" applyFill="1" applyBorder="1" applyAlignment="1" applyProtection="1">
      <alignment horizontal="left" vertical="top" wrapText="1"/>
      <protection hidden="1"/>
    </xf>
    <xf numFmtId="0" fontId="31" fillId="0" borderId="0" xfId="0" applyFont="1" applyFill="1" applyBorder="1" applyAlignment="1">
      <alignment/>
    </xf>
    <xf numFmtId="0" fontId="0" fillId="0" borderId="0" xfId="0" applyNumberFormat="1" applyAlignment="1">
      <alignment vertical="center" wrapText="1"/>
    </xf>
    <xf numFmtId="0" fontId="0" fillId="0" borderId="10" xfId="0" applyNumberFormat="1" applyFont="1" applyFill="1" applyBorder="1" applyAlignment="1" applyProtection="1">
      <alignment vertical="center" wrapText="1"/>
      <protection hidden="1"/>
    </xf>
    <xf numFmtId="0" fontId="31" fillId="0" borderId="0" xfId="0" applyFont="1" applyFill="1" applyBorder="1" applyAlignment="1">
      <alignment vertical="center"/>
    </xf>
    <xf numFmtId="0" fontId="33" fillId="0" borderId="0" xfId="0" applyFont="1" applyFill="1" applyBorder="1" applyAlignment="1" applyProtection="1">
      <alignment horizontal="center" vertical="center"/>
      <protection/>
    </xf>
    <xf numFmtId="0" fontId="32" fillId="0" borderId="10" xfId="0" applyFont="1" applyFill="1" applyBorder="1" applyAlignment="1">
      <alignment horizontal="center"/>
    </xf>
    <xf numFmtId="0" fontId="34" fillId="0" borderId="10" xfId="0" applyFont="1" applyFill="1" applyBorder="1" applyAlignment="1">
      <alignment horizontal="center"/>
    </xf>
    <xf numFmtId="0" fontId="22" fillId="0" borderId="10" xfId="0" applyFont="1" applyFill="1" applyBorder="1" applyAlignment="1">
      <alignment horizontal="center"/>
    </xf>
    <xf numFmtId="0" fontId="33" fillId="0" borderId="10" xfId="0" applyFont="1" applyFill="1" applyBorder="1" applyAlignment="1" applyProtection="1">
      <alignment horizontal="center" vertical="center"/>
      <protection/>
    </xf>
    <xf numFmtId="0" fontId="33" fillId="0" borderId="0" xfId="57" applyFont="1" applyFill="1" applyBorder="1" applyAlignment="1">
      <alignment vertical="center" wrapText="1"/>
      <protection/>
    </xf>
    <xf numFmtId="0" fontId="33" fillId="0" borderId="0" xfId="0" applyFont="1" applyFill="1" applyBorder="1" applyAlignment="1">
      <alignment/>
    </xf>
    <xf numFmtId="0" fontId="31" fillId="0" borderId="0" xfId="57" applyFont="1" applyFill="1" applyBorder="1" applyAlignment="1">
      <alignment vertical="center" wrapText="1"/>
      <protection/>
    </xf>
    <xf numFmtId="0" fontId="31" fillId="0" borderId="0" xfId="57" applyFont="1" applyFill="1" applyBorder="1" applyAlignment="1">
      <alignment horizontal="center" vertical="center" wrapText="1"/>
      <protection/>
    </xf>
    <xf numFmtId="0" fontId="31" fillId="0" borderId="0" xfId="0" applyFont="1" applyFill="1" applyBorder="1" applyAlignment="1" applyProtection="1">
      <alignment horizontal="center" vertical="center"/>
      <protection/>
    </xf>
    <xf numFmtId="0" fontId="11" fillId="0" borderId="13" xfId="53" applyFont="1" applyFill="1" applyBorder="1" applyAlignment="1" applyProtection="1">
      <alignment horizontal="center" vertical="center" wrapText="1"/>
      <protection/>
    </xf>
    <xf numFmtId="0" fontId="13" fillId="33" borderId="13" xfId="0" applyFont="1" applyFill="1" applyBorder="1" applyAlignment="1">
      <alignment horizontal="center" vertical="center"/>
    </xf>
    <xf numFmtId="0" fontId="14" fillId="34"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35" fillId="36" borderId="10" xfId="0" applyFont="1" applyFill="1" applyBorder="1" applyAlignment="1">
      <alignment horizontal="center" vertical="center" wrapText="1"/>
    </xf>
    <xf numFmtId="0" fontId="31" fillId="0" borderId="10" xfId="0" applyFont="1" applyFill="1" applyBorder="1" applyAlignment="1" applyProtection="1">
      <alignment horizontal="center" vertical="center"/>
      <protection locked="0"/>
    </xf>
    <xf numFmtId="0" fontId="31" fillId="0" borderId="0" xfId="0" applyFont="1" applyFill="1" applyBorder="1" applyAlignment="1">
      <alignment horizontal="center" vertical="center"/>
    </xf>
    <xf numFmtId="0" fontId="31" fillId="0" borderId="10" xfId="0" applyFont="1" applyFill="1" applyBorder="1" applyAlignment="1">
      <alignment horizontal="center"/>
    </xf>
    <xf numFmtId="0" fontId="31" fillId="0" borderId="0" xfId="0" applyFont="1" applyFill="1" applyBorder="1" applyAlignment="1">
      <alignment horizontal="center"/>
    </xf>
    <xf numFmtId="0" fontId="34" fillId="0" borderId="10" xfId="0" applyFont="1" applyFill="1" applyBorder="1" applyAlignment="1">
      <alignment horizontal="center" vertical="center"/>
    </xf>
    <xf numFmtId="0" fontId="34" fillId="0" borderId="10" xfId="0" applyFont="1" applyFill="1" applyBorder="1" applyAlignment="1" applyProtection="1">
      <alignment horizontal="center" vertical="center"/>
      <protection locked="0"/>
    </xf>
    <xf numFmtId="0" fontId="37" fillId="0" borderId="10" xfId="0" applyFont="1" applyFill="1" applyBorder="1" applyAlignment="1" applyProtection="1">
      <alignment horizontal="center" vertical="center"/>
      <protection locked="0"/>
    </xf>
    <xf numFmtId="49" fontId="0" fillId="0" borderId="10" xfId="0" applyNumberFormat="1" applyFont="1" applyFill="1" applyBorder="1" applyAlignment="1" applyProtection="1">
      <alignment vertical="center" wrapText="1"/>
      <protection hidden="1"/>
    </xf>
    <xf numFmtId="0" fontId="5" fillId="37" borderId="15" xfId="53" applyFont="1" applyFill="1" applyBorder="1" applyAlignment="1" applyProtection="1">
      <alignment horizontal="center" vertical="center"/>
      <protection/>
    </xf>
    <xf numFmtId="0" fontId="5" fillId="37" borderId="16" xfId="53" applyFont="1" applyFill="1" applyBorder="1" applyAlignment="1" applyProtection="1">
      <alignment horizontal="center" vertical="center"/>
      <protection/>
    </xf>
    <xf numFmtId="0" fontId="0" fillId="38" borderId="10" xfId="0" applyFill="1" applyBorder="1" applyAlignment="1">
      <alignment horizontal="center" vertical="center"/>
    </xf>
    <xf numFmtId="0" fontId="0" fillId="38" borderId="12" xfId="0"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xf>
    <xf numFmtId="0" fontId="16" fillId="39" borderId="17" xfId="53" applyFont="1" applyFill="1" applyBorder="1" applyAlignment="1" applyProtection="1">
      <alignment horizontal="center" vertical="center" wrapText="1"/>
      <protection/>
    </xf>
    <xf numFmtId="0" fontId="16" fillId="39" borderId="18" xfId="53" applyFont="1" applyFill="1" applyBorder="1" applyAlignment="1" applyProtection="1">
      <alignment horizontal="center" vertical="center" wrapText="1"/>
      <protection/>
    </xf>
    <xf numFmtId="0" fontId="16" fillId="39" borderId="19" xfId="53" applyFont="1" applyFill="1" applyBorder="1" applyAlignment="1" applyProtection="1">
      <alignment horizontal="center" vertical="center" wrapText="1"/>
      <protection/>
    </xf>
    <xf numFmtId="0" fontId="18" fillId="0" borderId="17"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20" fillId="37" borderId="29" xfId="0" applyFont="1" applyFill="1" applyBorder="1" applyAlignment="1">
      <alignment horizontal="center" vertical="center"/>
    </xf>
    <xf numFmtId="0" fontId="2" fillId="40" borderId="10" xfId="53" applyFill="1" applyBorder="1" applyAlignment="1" applyProtection="1">
      <alignment horizontal="center"/>
      <protection/>
    </xf>
    <xf numFmtId="0" fontId="22" fillId="39" borderId="10" xfId="0" applyFont="1" applyFill="1" applyBorder="1" applyAlignment="1">
      <alignment horizontal="center" vertical="center"/>
    </xf>
    <xf numFmtId="0" fontId="19" fillId="40" borderId="13" xfId="53" applyFont="1" applyFill="1" applyBorder="1" applyAlignment="1" applyProtection="1">
      <alignment horizontal="center" vertical="center" textRotation="90" wrapText="1"/>
      <protection/>
    </xf>
    <xf numFmtId="0" fontId="19" fillId="40" borderId="30" xfId="53" applyFont="1" applyFill="1" applyBorder="1" applyAlignment="1" applyProtection="1">
      <alignment horizontal="center" vertical="center" textRotation="90" wrapText="1"/>
      <protection/>
    </xf>
    <xf numFmtId="0" fontId="19" fillId="40" borderId="29" xfId="53" applyFont="1" applyFill="1" applyBorder="1" applyAlignment="1" applyProtection="1">
      <alignment horizontal="center" vertical="center" textRotation="90" wrapText="1"/>
      <protection/>
    </xf>
    <xf numFmtId="0" fontId="4" fillId="34" borderId="31" xfId="53" applyFont="1" applyFill="1" applyBorder="1" applyAlignment="1" applyProtection="1">
      <alignment horizontal="center" vertical="center" textRotation="90" wrapText="1"/>
      <protection/>
    </xf>
    <xf numFmtId="0" fontId="4" fillId="34" borderId="32" xfId="53" applyFont="1" applyFill="1" applyBorder="1" applyAlignment="1" applyProtection="1">
      <alignment horizontal="center" vertical="center" textRotation="90" wrapText="1"/>
      <protection/>
    </xf>
    <xf numFmtId="0" fontId="4" fillId="34" borderId="33" xfId="53" applyFont="1" applyFill="1" applyBorder="1" applyAlignment="1" applyProtection="1">
      <alignment horizontal="center" vertical="center" textRotation="90" wrapText="1"/>
      <protection/>
    </xf>
    <xf numFmtId="0" fontId="8" fillId="33" borderId="10"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20" fillId="39" borderId="34" xfId="0" applyFont="1" applyFill="1" applyBorder="1" applyAlignment="1">
      <alignment horizontal="center" vertical="center"/>
    </xf>
    <xf numFmtId="0" fontId="20" fillId="39" borderId="35" xfId="0" applyFont="1" applyFill="1" applyBorder="1" applyAlignment="1">
      <alignment horizontal="center" vertical="center"/>
    </xf>
    <xf numFmtId="0" fontId="20" fillId="39" borderId="36" xfId="0" applyFont="1" applyFill="1" applyBorder="1" applyAlignment="1">
      <alignment horizontal="center" vertical="center"/>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7" fillId="39" borderId="10" xfId="0" applyFont="1" applyFill="1" applyBorder="1" applyAlignment="1">
      <alignment horizontal="center"/>
    </xf>
    <xf numFmtId="0" fontId="7" fillId="39" borderId="11" xfId="0" applyFont="1" applyFill="1" applyBorder="1" applyAlignment="1">
      <alignment horizontal="center"/>
    </xf>
    <xf numFmtId="0" fontId="19" fillId="39" borderId="30" xfId="53" applyFont="1" applyFill="1" applyBorder="1" applyAlignment="1" applyProtection="1">
      <alignment horizontal="center" vertical="center" textRotation="90" wrapText="1"/>
      <protection/>
    </xf>
    <xf numFmtId="0" fontId="19" fillId="39" borderId="29" xfId="53" applyFont="1" applyFill="1" applyBorder="1" applyAlignment="1" applyProtection="1">
      <alignment horizontal="center" vertical="center" textRotation="90" wrapText="1"/>
      <protection/>
    </xf>
    <xf numFmtId="0" fontId="20" fillId="39" borderId="10" xfId="0" applyFont="1" applyFill="1" applyBorder="1" applyAlignment="1">
      <alignment horizontal="center" vertical="center"/>
    </xf>
    <xf numFmtId="0" fontId="23" fillId="40" borderId="10" xfId="53" applyFont="1" applyFill="1" applyBorder="1" applyAlignment="1" applyProtection="1">
      <alignment horizontal="center"/>
      <protection/>
    </xf>
    <xf numFmtId="0" fontId="33" fillId="0" borderId="0" xfId="0" applyFont="1" applyFill="1" applyBorder="1" applyAlignment="1">
      <alignment horizontal="center"/>
    </xf>
    <xf numFmtId="0" fontId="0" fillId="38" borderId="17" xfId="0" applyFill="1" applyBorder="1" applyAlignment="1">
      <alignment horizontal="center" vertical="center"/>
    </xf>
    <xf numFmtId="0" fontId="34" fillId="0" borderId="10" xfId="0" applyFont="1" applyFill="1" applyBorder="1" applyAlignment="1">
      <alignment horizontal="center" vertical="center" wrapText="1"/>
    </xf>
    <xf numFmtId="0" fontId="6" fillId="36" borderId="10" xfId="53" applyFont="1" applyFill="1" applyBorder="1" applyAlignment="1" applyProtection="1">
      <alignment horizontal="center" vertical="center" wrapText="1"/>
      <protection/>
    </xf>
    <xf numFmtId="0" fontId="36" fillId="36" borderId="10" xfId="0" applyFont="1" applyFill="1" applyBorder="1" applyAlignment="1">
      <alignment horizontal="center" vertical="center" wrapText="1"/>
    </xf>
    <xf numFmtId="0" fontId="12" fillId="34" borderId="13"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vochong"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hyperlink" Target="http://traihomvanphuoc.com/" TargetMode="External" /><Relationship Id="rId11" Type="http://schemas.openxmlformats.org/officeDocument/2006/relationships/hyperlink" Target="http://traihomvanphuoc.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247650</xdr:colOff>
      <xdr:row>6</xdr:row>
      <xdr:rowOff>85725</xdr:rowOff>
    </xdr:from>
    <xdr:to>
      <xdr:col>6</xdr:col>
      <xdr:colOff>485775</xdr:colOff>
      <xdr:row>26</xdr:row>
      <xdr:rowOff>142875</xdr:rowOff>
    </xdr:to>
    <xdr:pic>
      <xdr:nvPicPr>
        <xdr:cNvPr id="1" name="Picture 1" descr="can"/>
        <xdr:cNvPicPr preferRelativeResize="1">
          <a:picLocks noChangeAspect="1"/>
        </xdr:cNvPicPr>
      </xdr:nvPicPr>
      <xdr:blipFill>
        <a:blip r:embed="rId1"/>
        <a:stretch>
          <a:fillRect/>
        </a:stretch>
      </xdr:blipFill>
      <xdr:spPr>
        <a:xfrm>
          <a:off x="542925" y="2314575"/>
          <a:ext cx="3352800" cy="3409950"/>
        </a:xfrm>
        <a:prstGeom prst="rect">
          <a:avLst/>
        </a:prstGeom>
        <a:noFill/>
        <a:ln w="9525" cmpd="sng">
          <a:noFill/>
        </a:ln>
      </xdr:spPr>
    </xdr:pic>
    <xdr:clientData/>
  </xdr:twoCellAnchor>
  <xdr:twoCellAnchor editAs="oneCell">
    <xdr:from>
      <xdr:col>7</xdr:col>
      <xdr:colOff>409575</xdr:colOff>
      <xdr:row>6</xdr:row>
      <xdr:rowOff>85725</xdr:rowOff>
    </xdr:from>
    <xdr:to>
      <xdr:col>12</xdr:col>
      <xdr:colOff>676275</xdr:colOff>
      <xdr:row>27</xdr:row>
      <xdr:rowOff>66675</xdr:rowOff>
    </xdr:to>
    <xdr:pic>
      <xdr:nvPicPr>
        <xdr:cNvPr id="2" name="Picture 2" descr="kham"/>
        <xdr:cNvPicPr preferRelativeResize="1">
          <a:picLocks noChangeAspect="1"/>
        </xdr:cNvPicPr>
      </xdr:nvPicPr>
      <xdr:blipFill>
        <a:blip r:embed="rId2"/>
        <a:stretch>
          <a:fillRect/>
        </a:stretch>
      </xdr:blipFill>
      <xdr:spPr>
        <a:xfrm>
          <a:off x="4429125" y="2314575"/>
          <a:ext cx="3333750" cy="3524250"/>
        </a:xfrm>
        <a:prstGeom prst="rect">
          <a:avLst/>
        </a:prstGeom>
        <a:noFill/>
        <a:ln w="9525" cmpd="sng">
          <a:noFill/>
        </a:ln>
      </xdr:spPr>
    </xdr:pic>
    <xdr:clientData/>
  </xdr:twoCellAnchor>
  <xdr:twoCellAnchor editAs="oneCell">
    <xdr:from>
      <xdr:col>7</xdr:col>
      <xdr:colOff>323850</xdr:colOff>
      <xdr:row>30</xdr:row>
      <xdr:rowOff>457200</xdr:rowOff>
    </xdr:from>
    <xdr:to>
      <xdr:col>12</xdr:col>
      <xdr:colOff>628650</xdr:colOff>
      <xdr:row>52</xdr:row>
      <xdr:rowOff>76200</xdr:rowOff>
    </xdr:to>
    <xdr:pic>
      <xdr:nvPicPr>
        <xdr:cNvPr id="3" name="Picture 3" descr="channam"/>
        <xdr:cNvPicPr preferRelativeResize="1">
          <a:picLocks noChangeAspect="1"/>
        </xdr:cNvPicPr>
      </xdr:nvPicPr>
      <xdr:blipFill>
        <a:blip r:embed="rId3"/>
        <a:stretch>
          <a:fillRect/>
        </a:stretch>
      </xdr:blipFill>
      <xdr:spPr>
        <a:xfrm>
          <a:off x="4343400" y="6819900"/>
          <a:ext cx="3371850" cy="3505200"/>
        </a:xfrm>
        <a:prstGeom prst="rect">
          <a:avLst/>
        </a:prstGeom>
        <a:noFill/>
        <a:ln w="9525" cmpd="sng">
          <a:noFill/>
        </a:ln>
      </xdr:spPr>
    </xdr:pic>
    <xdr:clientData/>
  </xdr:twoCellAnchor>
  <xdr:twoCellAnchor editAs="oneCell">
    <xdr:from>
      <xdr:col>1</xdr:col>
      <xdr:colOff>209550</xdr:colOff>
      <xdr:row>55</xdr:row>
      <xdr:rowOff>142875</xdr:rowOff>
    </xdr:from>
    <xdr:to>
      <xdr:col>6</xdr:col>
      <xdr:colOff>400050</xdr:colOff>
      <xdr:row>77</xdr:row>
      <xdr:rowOff>38100</xdr:rowOff>
    </xdr:to>
    <xdr:pic>
      <xdr:nvPicPr>
        <xdr:cNvPr id="4" name="Picture 4" descr="tonNam"/>
        <xdr:cNvPicPr preferRelativeResize="1">
          <a:picLocks noChangeAspect="1"/>
        </xdr:cNvPicPr>
      </xdr:nvPicPr>
      <xdr:blipFill>
        <a:blip r:embed="rId4"/>
        <a:stretch>
          <a:fillRect/>
        </a:stretch>
      </xdr:blipFill>
      <xdr:spPr>
        <a:xfrm>
          <a:off x="504825" y="10963275"/>
          <a:ext cx="3305175" cy="3457575"/>
        </a:xfrm>
        <a:prstGeom prst="rect">
          <a:avLst/>
        </a:prstGeom>
        <a:noFill/>
        <a:ln w="9525" cmpd="sng">
          <a:noFill/>
        </a:ln>
      </xdr:spPr>
    </xdr:pic>
    <xdr:clientData/>
  </xdr:twoCellAnchor>
  <xdr:twoCellAnchor editAs="oneCell">
    <xdr:from>
      <xdr:col>7</xdr:col>
      <xdr:colOff>342900</xdr:colOff>
      <xdr:row>55</xdr:row>
      <xdr:rowOff>133350</xdr:rowOff>
    </xdr:from>
    <xdr:to>
      <xdr:col>12</xdr:col>
      <xdr:colOff>657225</xdr:colOff>
      <xdr:row>77</xdr:row>
      <xdr:rowOff>85725</xdr:rowOff>
    </xdr:to>
    <xdr:pic>
      <xdr:nvPicPr>
        <xdr:cNvPr id="5" name="Picture 5" descr="ly1901nu"/>
        <xdr:cNvPicPr preferRelativeResize="1">
          <a:picLocks noChangeAspect="1"/>
        </xdr:cNvPicPr>
      </xdr:nvPicPr>
      <xdr:blipFill>
        <a:blip r:embed="rId5"/>
        <a:stretch>
          <a:fillRect/>
        </a:stretch>
      </xdr:blipFill>
      <xdr:spPr>
        <a:xfrm>
          <a:off x="4362450" y="10953750"/>
          <a:ext cx="3381375" cy="3514725"/>
        </a:xfrm>
        <a:prstGeom prst="rect">
          <a:avLst/>
        </a:prstGeom>
        <a:noFill/>
        <a:ln w="9525" cmpd="sng">
          <a:noFill/>
        </a:ln>
      </xdr:spPr>
    </xdr:pic>
    <xdr:clientData/>
  </xdr:twoCellAnchor>
  <xdr:twoCellAnchor editAs="oneCell">
    <xdr:from>
      <xdr:col>1</xdr:col>
      <xdr:colOff>142875</xdr:colOff>
      <xdr:row>81</xdr:row>
      <xdr:rowOff>9525</xdr:rowOff>
    </xdr:from>
    <xdr:to>
      <xdr:col>6</xdr:col>
      <xdr:colOff>419100</xdr:colOff>
      <xdr:row>102</xdr:row>
      <xdr:rowOff>76200</xdr:rowOff>
    </xdr:to>
    <xdr:pic>
      <xdr:nvPicPr>
        <xdr:cNvPr id="6" name="Picture 6" descr="khonNam"/>
        <xdr:cNvPicPr preferRelativeResize="1">
          <a:picLocks noChangeAspect="1"/>
        </xdr:cNvPicPr>
      </xdr:nvPicPr>
      <xdr:blipFill>
        <a:blip r:embed="rId6"/>
        <a:stretch>
          <a:fillRect/>
        </a:stretch>
      </xdr:blipFill>
      <xdr:spPr>
        <a:xfrm>
          <a:off x="438150" y="15106650"/>
          <a:ext cx="3390900" cy="3467100"/>
        </a:xfrm>
        <a:prstGeom prst="rect">
          <a:avLst/>
        </a:prstGeom>
        <a:noFill/>
        <a:ln w="9525" cmpd="sng">
          <a:noFill/>
        </a:ln>
      </xdr:spPr>
    </xdr:pic>
    <xdr:clientData/>
  </xdr:twoCellAnchor>
  <xdr:twoCellAnchor editAs="oneCell">
    <xdr:from>
      <xdr:col>7</xdr:col>
      <xdr:colOff>342900</xdr:colOff>
      <xdr:row>80</xdr:row>
      <xdr:rowOff>133350</xdr:rowOff>
    </xdr:from>
    <xdr:to>
      <xdr:col>12</xdr:col>
      <xdr:colOff>628650</xdr:colOff>
      <xdr:row>102</xdr:row>
      <xdr:rowOff>66675</xdr:rowOff>
    </xdr:to>
    <xdr:pic>
      <xdr:nvPicPr>
        <xdr:cNvPr id="7" name="Picture 7" descr="doai1975Nam"/>
        <xdr:cNvPicPr preferRelativeResize="1">
          <a:picLocks noChangeAspect="1"/>
        </xdr:cNvPicPr>
      </xdr:nvPicPr>
      <xdr:blipFill>
        <a:blip r:embed="rId7"/>
        <a:stretch>
          <a:fillRect/>
        </a:stretch>
      </xdr:blipFill>
      <xdr:spPr>
        <a:xfrm>
          <a:off x="4362450" y="15068550"/>
          <a:ext cx="3352800" cy="3495675"/>
        </a:xfrm>
        <a:prstGeom prst="rect">
          <a:avLst/>
        </a:prstGeom>
        <a:noFill/>
        <a:ln w="9525" cmpd="sng">
          <a:noFill/>
        </a:ln>
      </xdr:spPr>
    </xdr:pic>
    <xdr:clientData/>
  </xdr:twoCellAnchor>
  <xdr:twoCellAnchor editAs="oneCell">
    <xdr:from>
      <xdr:col>1</xdr:col>
      <xdr:colOff>152400</xdr:colOff>
      <xdr:row>30</xdr:row>
      <xdr:rowOff>285750</xdr:rowOff>
    </xdr:from>
    <xdr:to>
      <xdr:col>6</xdr:col>
      <xdr:colOff>428625</xdr:colOff>
      <xdr:row>52</xdr:row>
      <xdr:rowOff>76200</xdr:rowOff>
    </xdr:to>
    <xdr:pic>
      <xdr:nvPicPr>
        <xdr:cNvPr id="8" name="Picture 15" descr="can1974Nam"/>
        <xdr:cNvPicPr preferRelativeResize="1">
          <a:picLocks noChangeAspect="1"/>
        </xdr:cNvPicPr>
      </xdr:nvPicPr>
      <xdr:blipFill>
        <a:blip r:embed="rId8"/>
        <a:stretch>
          <a:fillRect/>
        </a:stretch>
      </xdr:blipFill>
      <xdr:spPr>
        <a:xfrm>
          <a:off x="447675" y="6648450"/>
          <a:ext cx="3390900" cy="3676650"/>
        </a:xfrm>
        <a:prstGeom prst="rect">
          <a:avLst/>
        </a:prstGeom>
        <a:noFill/>
        <a:ln w="9525" cmpd="sng">
          <a:noFill/>
        </a:ln>
      </xdr:spPr>
    </xdr:pic>
    <xdr:clientData/>
  </xdr:twoCellAnchor>
  <xdr:twoCellAnchor editAs="oneCell">
    <xdr:from>
      <xdr:col>7</xdr:col>
      <xdr:colOff>95250</xdr:colOff>
      <xdr:row>2</xdr:row>
      <xdr:rowOff>0</xdr:rowOff>
    </xdr:from>
    <xdr:to>
      <xdr:col>7</xdr:col>
      <xdr:colOff>933450</xdr:colOff>
      <xdr:row>2</xdr:row>
      <xdr:rowOff>838200</xdr:rowOff>
    </xdr:to>
    <xdr:pic>
      <xdr:nvPicPr>
        <xdr:cNvPr id="9" name="Picture 30" descr="LOG0">
          <a:hlinkClick r:id="rId11"/>
        </xdr:cNvPr>
        <xdr:cNvPicPr preferRelativeResize="1">
          <a:picLocks noChangeAspect="1"/>
        </xdr:cNvPicPr>
      </xdr:nvPicPr>
      <xdr:blipFill>
        <a:blip r:embed="rId9"/>
        <a:stretch>
          <a:fillRect/>
        </a:stretch>
      </xdr:blipFill>
      <xdr:spPr>
        <a:xfrm>
          <a:off x="4114800" y="552450"/>
          <a:ext cx="838200" cy="838200"/>
        </a:xfrm>
        <a:prstGeom prst="rect">
          <a:avLst/>
        </a:prstGeom>
        <a:noFill/>
        <a:ln w="1270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247650</xdr:colOff>
      <xdr:row>6</xdr:row>
      <xdr:rowOff>85725</xdr:rowOff>
    </xdr:from>
    <xdr:to>
      <xdr:col>6</xdr:col>
      <xdr:colOff>9525</xdr:colOff>
      <xdr:row>26</xdr:row>
      <xdr:rowOff>19050</xdr:rowOff>
    </xdr:to>
    <xdr:pic>
      <xdr:nvPicPr>
        <xdr:cNvPr id="1" name="Picture 1" descr="can"/>
        <xdr:cNvPicPr preferRelativeResize="1">
          <a:picLocks noChangeAspect="1"/>
        </xdr:cNvPicPr>
      </xdr:nvPicPr>
      <xdr:blipFill>
        <a:blip r:embed="rId1"/>
        <a:stretch>
          <a:fillRect/>
        </a:stretch>
      </xdr:blipFill>
      <xdr:spPr>
        <a:xfrm>
          <a:off x="542925" y="2314575"/>
          <a:ext cx="3590925" cy="3409950"/>
        </a:xfrm>
        <a:prstGeom prst="rect">
          <a:avLst/>
        </a:prstGeom>
        <a:noFill/>
        <a:ln w="9525" cmpd="sng">
          <a:noFill/>
        </a:ln>
      </xdr:spPr>
    </xdr:pic>
    <xdr:clientData/>
  </xdr:twoCellAnchor>
  <xdr:twoCellAnchor editAs="oneCell">
    <xdr:from>
      <xdr:col>7</xdr:col>
      <xdr:colOff>361950</xdr:colOff>
      <xdr:row>6</xdr:row>
      <xdr:rowOff>85725</xdr:rowOff>
    </xdr:from>
    <xdr:to>
      <xdr:col>12</xdr:col>
      <xdr:colOff>800100</xdr:colOff>
      <xdr:row>26</xdr:row>
      <xdr:rowOff>133350</xdr:rowOff>
    </xdr:to>
    <xdr:pic>
      <xdr:nvPicPr>
        <xdr:cNvPr id="2" name="Picture 2" descr="kham"/>
        <xdr:cNvPicPr preferRelativeResize="1">
          <a:picLocks noChangeAspect="1"/>
        </xdr:cNvPicPr>
      </xdr:nvPicPr>
      <xdr:blipFill>
        <a:blip r:embed="rId2"/>
        <a:stretch>
          <a:fillRect/>
        </a:stretch>
      </xdr:blipFill>
      <xdr:spPr>
        <a:xfrm>
          <a:off x="5095875" y="2314575"/>
          <a:ext cx="3505200" cy="3524250"/>
        </a:xfrm>
        <a:prstGeom prst="rect">
          <a:avLst/>
        </a:prstGeom>
        <a:noFill/>
        <a:ln w="9525" cmpd="sng">
          <a:noFill/>
        </a:ln>
      </xdr:spPr>
    </xdr:pic>
    <xdr:clientData/>
  </xdr:twoCellAnchor>
  <xdr:twoCellAnchor editAs="oneCell">
    <xdr:from>
      <xdr:col>7</xdr:col>
      <xdr:colOff>323850</xdr:colOff>
      <xdr:row>30</xdr:row>
      <xdr:rowOff>161925</xdr:rowOff>
    </xdr:from>
    <xdr:to>
      <xdr:col>12</xdr:col>
      <xdr:colOff>876300</xdr:colOff>
      <xdr:row>52</xdr:row>
      <xdr:rowOff>104775</xdr:rowOff>
    </xdr:to>
    <xdr:pic>
      <xdr:nvPicPr>
        <xdr:cNvPr id="3" name="Picture 3" descr="channam"/>
        <xdr:cNvPicPr preferRelativeResize="1">
          <a:picLocks noChangeAspect="1"/>
        </xdr:cNvPicPr>
      </xdr:nvPicPr>
      <xdr:blipFill>
        <a:blip r:embed="rId3"/>
        <a:stretch>
          <a:fillRect/>
        </a:stretch>
      </xdr:blipFill>
      <xdr:spPr>
        <a:xfrm>
          <a:off x="5057775" y="6648450"/>
          <a:ext cx="3619500" cy="3505200"/>
        </a:xfrm>
        <a:prstGeom prst="rect">
          <a:avLst/>
        </a:prstGeom>
        <a:noFill/>
        <a:ln w="9525" cmpd="sng">
          <a:noFill/>
        </a:ln>
      </xdr:spPr>
    </xdr:pic>
    <xdr:clientData/>
  </xdr:twoCellAnchor>
  <xdr:twoCellAnchor editAs="oneCell">
    <xdr:from>
      <xdr:col>1</xdr:col>
      <xdr:colOff>209550</xdr:colOff>
      <xdr:row>55</xdr:row>
      <xdr:rowOff>142875</xdr:rowOff>
    </xdr:from>
    <xdr:to>
      <xdr:col>5</xdr:col>
      <xdr:colOff>447675</xdr:colOff>
      <xdr:row>77</xdr:row>
      <xdr:rowOff>38100</xdr:rowOff>
    </xdr:to>
    <xdr:pic>
      <xdr:nvPicPr>
        <xdr:cNvPr id="4" name="Picture 4" descr="tonNam"/>
        <xdr:cNvPicPr preferRelativeResize="1">
          <a:picLocks noChangeAspect="1"/>
        </xdr:cNvPicPr>
      </xdr:nvPicPr>
      <xdr:blipFill>
        <a:blip r:embed="rId4"/>
        <a:stretch>
          <a:fillRect/>
        </a:stretch>
      </xdr:blipFill>
      <xdr:spPr>
        <a:xfrm>
          <a:off x="504825" y="10763250"/>
          <a:ext cx="3562350" cy="3457575"/>
        </a:xfrm>
        <a:prstGeom prst="rect">
          <a:avLst/>
        </a:prstGeom>
        <a:noFill/>
        <a:ln w="9525" cmpd="sng">
          <a:noFill/>
        </a:ln>
      </xdr:spPr>
    </xdr:pic>
    <xdr:clientData/>
  </xdr:twoCellAnchor>
  <xdr:twoCellAnchor editAs="oneCell">
    <xdr:from>
      <xdr:col>7</xdr:col>
      <xdr:colOff>276225</xdr:colOff>
      <xdr:row>55</xdr:row>
      <xdr:rowOff>133350</xdr:rowOff>
    </xdr:from>
    <xdr:to>
      <xdr:col>12</xdr:col>
      <xdr:colOff>904875</xdr:colOff>
      <xdr:row>77</xdr:row>
      <xdr:rowOff>85725</xdr:rowOff>
    </xdr:to>
    <xdr:pic>
      <xdr:nvPicPr>
        <xdr:cNvPr id="5" name="Picture 5" descr="ly1901nu"/>
        <xdr:cNvPicPr preferRelativeResize="1">
          <a:picLocks noChangeAspect="1"/>
        </xdr:cNvPicPr>
      </xdr:nvPicPr>
      <xdr:blipFill>
        <a:blip r:embed="rId5"/>
        <a:stretch>
          <a:fillRect/>
        </a:stretch>
      </xdr:blipFill>
      <xdr:spPr>
        <a:xfrm>
          <a:off x="5010150" y="10753725"/>
          <a:ext cx="3695700" cy="3514725"/>
        </a:xfrm>
        <a:prstGeom prst="rect">
          <a:avLst/>
        </a:prstGeom>
        <a:noFill/>
        <a:ln w="9525" cmpd="sng">
          <a:noFill/>
        </a:ln>
      </xdr:spPr>
    </xdr:pic>
    <xdr:clientData/>
  </xdr:twoCellAnchor>
  <xdr:twoCellAnchor editAs="oneCell">
    <xdr:from>
      <xdr:col>1</xdr:col>
      <xdr:colOff>142875</xdr:colOff>
      <xdr:row>81</xdr:row>
      <xdr:rowOff>9525</xdr:rowOff>
    </xdr:from>
    <xdr:to>
      <xdr:col>5</xdr:col>
      <xdr:colOff>361950</xdr:colOff>
      <xdr:row>102</xdr:row>
      <xdr:rowOff>76200</xdr:rowOff>
    </xdr:to>
    <xdr:pic>
      <xdr:nvPicPr>
        <xdr:cNvPr id="6" name="Picture 6" descr="khonNam"/>
        <xdr:cNvPicPr preferRelativeResize="1">
          <a:picLocks noChangeAspect="1"/>
        </xdr:cNvPicPr>
      </xdr:nvPicPr>
      <xdr:blipFill>
        <a:blip r:embed="rId6"/>
        <a:stretch>
          <a:fillRect/>
        </a:stretch>
      </xdr:blipFill>
      <xdr:spPr>
        <a:xfrm>
          <a:off x="438150" y="14906625"/>
          <a:ext cx="3543300" cy="3467100"/>
        </a:xfrm>
        <a:prstGeom prst="rect">
          <a:avLst/>
        </a:prstGeom>
        <a:noFill/>
        <a:ln w="9525" cmpd="sng">
          <a:noFill/>
        </a:ln>
      </xdr:spPr>
    </xdr:pic>
    <xdr:clientData/>
  </xdr:twoCellAnchor>
  <xdr:twoCellAnchor editAs="oneCell">
    <xdr:from>
      <xdr:col>7</xdr:col>
      <xdr:colOff>342900</xdr:colOff>
      <xdr:row>80</xdr:row>
      <xdr:rowOff>133350</xdr:rowOff>
    </xdr:from>
    <xdr:to>
      <xdr:col>12</xdr:col>
      <xdr:colOff>895350</xdr:colOff>
      <xdr:row>102</xdr:row>
      <xdr:rowOff>66675</xdr:rowOff>
    </xdr:to>
    <xdr:pic>
      <xdr:nvPicPr>
        <xdr:cNvPr id="7" name="Picture 7" descr="doai1975Nam"/>
        <xdr:cNvPicPr preferRelativeResize="1">
          <a:picLocks noChangeAspect="1"/>
        </xdr:cNvPicPr>
      </xdr:nvPicPr>
      <xdr:blipFill>
        <a:blip r:embed="rId7"/>
        <a:stretch>
          <a:fillRect/>
        </a:stretch>
      </xdr:blipFill>
      <xdr:spPr>
        <a:xfrm>
          <a:off x="5076825" y="14868525"/>
          <a:ext cx="3619500" cy="3495675"/>
        </a:xfrm>
        <a:prstGeom prst="rect">
          <a:avLst/>
        </a:prstGeom>
        <a:noFill/>
        <a:ln w="9525" cmpd="sng">
          <a:noFill/>
        </a:ln>
      </xdr:spPr>
    </xdr:pic>
    <xdr:clientData/>
  </xdr:twoCellAnchor>
  <xdr:twoCellAnchor editAs="oneCell">
    <xdr:from>
      <xdr:col>1</xdr:col>
      <xdr:colOff>200025</xdr:colOff>
      <xdr:row>30</xdr:row>
      <xdr:rowOff>161925</xdr:rowOff>
    </xdr:from>
    <xdr:to>
      <xdr:col>6</xdr:col>
      <xdr:colOff>161925</xdr:colOff>
      <xdr:row>53</xdr:row>
      <xdr:rowOff>114300</xdr:rowOff>
    </xdr:to>
    <xdr:pic>
      <xdr:nvPicPr>
        <xdr:cNvPr id="8" name="Picture 15" descr="can1974Nam"/>
        <xdr:cNvPicPr preferRelativeResize="1">
          <a:picLocks noChangeAspect="1"/>
        </xdr:cNvPicPr>
      </xdr:nvPicPr>
      <xdr:blipFill>
        <a:blip r:embed="rId8"/>
        <a:stretch>
          <a:fillRect/>
        </a:stretch>
      </xdr:blipFill>
      <xdr:spPr>
        <a:xfrm>
          <a:off x="495300" y="6648450"/>
          <a:ext cx="3790950" cy="3676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ihomvanphuoc.com/" TargetMode="External" /><Relationship Id="rId2" Type="http://schemas.openxmlformats.org/officeDocument/2006/relationships/hyperlink" Target="http://www.traihomvanphuoc.co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65"/>
  <sheetViews>
    <sheetView showGridLines="0" zoomScale="86" zoomScaleNormal="86" zoomScalePageLayoutView="0" workbookViewId="0" topLeftCell="A1">
      <selection activeCell="H6" sqref="H6:M28"/>
    </sheetView>
  </sheetViews>
  <sheetFormatPr defaultColWidth="9.140625" defaultRowHeight="12.75"/>
  <cols>
    <col min="1" max="1" width="4.421875" style="0" customWidth="1"/>
    <col min="2" max="2" width="11.7109375" style="0" customWidth="1"/>
    <col min="6" max="6" width="7.57421875" style="0" customWidth="1"/>
    <col min="8" max="8" width="15.28125" style="0" customWidth="1"/>
    <col min="9" max="9" width="6.57421875" style="0" customWidth="1"/>
    <col min="10" max="10" width="4.8515625" style="0" customWidth="1"/>
    <col min="12" max="12" width="10.140625" style="0" customWidth="1"/>
    <col min="13" max="13" width="16.00390625" style="0" customWidth="1"/>
    <col min="15" max="20" width="2.7109375" style="1" hidden="1" customWidth="1"/>
  </cols>
  <sheetData>
    <row r="1" spans="1:13" ht="23.25" customHeight="1">
      <c r="A1" s="75" t="s">
        <v>0</v>
      </c>
      <c r="B1" s="48" t="s">
        <v>1</v>
      </c>
      <c r="C1" s="48"/>
      <c r="D1" s="48"/>
      <c r="E1" s="48"/>
      <c r="F1" s="48"/>
      <c r="G1" s="48"/>
      <c r="H1" s="48"/>
      <c r="I1" s="48"/>
      <c r="J1" s="48"/>
      <c r="K1" s="48"/>
      <c r="L1" s="48"/>
      <c r="M1" s="49"/>
    </row>
    <row r="2" spans="1:13" ht="20.25" customHeight="1">
      <c r="A2" s="76"/>
      <c r="B2" s="87" t="s">
        <v>2</v>
      </c>
      <c r="C2" s="87"/>
      <c r="D2" s="87"/>
      <c r="E2" s="87"/>
      <c r="F2" s="87"/>
      <c r="G2" s="87"/>
      <c r="H2" s="87"/>
      <c r="I2" s="87"/>
      <c r="J2" s="87"/>
      <c r="K2" s="87"/>
      <c r="L2" s="87"/>
      <c r="M2" s="88"/>
    </row>
    <row r="3" spans="1:20" s="6" customFormat="1" ht="67.5" customHeight="1">
      <c r="A3" s="76"/>
      <c r="B3" s="78" t="s">
        <v>3</v>
      </c>
      <c r="C3" s="80" t="s">
        <v>4</v>
      </c>
      <c r="D3" s="80"/>
      <c r="E3" s="85" t="str">
        <f>$R$3</f>
        <v>1893-1953 2013-2073 (qúi tị)</v>
      </c>
      <c r="F3" s="85"/>
      <c r="G3" s="50"/>
      <c r="H3" s="2" t="s">
        <v>5</v>
      </c>
      <c r="I3" s="59" t="s">
        <v>6</v>
      </c>
      <c r="J3" s="59"/>
      <c r="K3" s="3">
        <f>$R$4</f>
        <v>1</v>
      </c>
      <c r="L3" s="4" t="s">
        <v>7</v>
      </c>
      <c r="M3" s="5" t="str">
        <f>$S$5&amp;" (thuộc "&amp;$S$8&amp;")"</f>
        <v>khôn (thuộc Tây mạng)</v>
      </c>
      <c r="O3" s="7"/>
      <c r="P3" s="7">
        <f>IF($B$1="COI NGÀY-GiỜ &amp; CHỌN PHƯƠNG HƯỚNG - BY LƯƠNG CHIÊU - VẠN PHƯỚC FUNERAL SERVICES",VLOOKUP($Q$3,$B106:$F$166,3),"sorry")</f>
        <v>1953</v>
      </c>
      <c r="Q3" s="8">
        <v>30</v>
      </c>
      <c r="R3" s="52" t="str">
        <f>IF($B$1="COI NGÀY-GiỜ &amp; CHỌN PHƯƠNG HƯỚNG - BY LƯƠNG CHIÊU - VẠN PHƯỚC FUNERAL SERVICES",VLOOKUP($Q$3,$B106:$G$166,6)&amp;"-"&amp;VLOOKUP($Q$3,$B106:$F$166,3)&amp;" "&amp;VLOOKUP($Q$3,$B106:$F$166,4)&amp;"-"&amp;VLOOKUP($Q$3,$B106:$F$166,5)&amp;" ("&amp;VLOOKUP($Q$3,$B106:$F$166,2)&amp;")","sorry")</f>
        <v>1893-1953 2013-2073 (qúi tị)</v>
      </c>
      <c r="S3" s="52"/>
      <c r="T3" s="7"/>
    </row>
    <row r="4" spans="1:20" s="6" customFormat="1" ht="29.25" customHeight="1" thickBot="1">
      <c r="A4" s="77"/>
      <c r="B4" s="79"/>
      <c r="C4" s="81"/>
      <c r="D4" s="81"/>
      <c r="E4" s="86"/>
      <c r="F4" s="86"/>
      <c r="G4" s="51"/>
      <c r="H4" s="54" t="s">
        <v>8</v>
      </c>
      <c r="I4" s="55"/>
      <c r="J4" s="56"/>
      <c r="K4" s="9" t="s">
        <v>9</v>
      </c>
      <c r="L4" s="57" t="str">
        <f>$R$22&amp;" (thuộc "&amp;$R$23&amp;")"</f>
        <v>khôn (thuộc Tây mạng)</v>
      </c>
      <c r="M4" s="58"/>
      <c r="O4" s="7"/>
      <c r="P4" s="7"/>
      <c r="Q4" s="8"/>
      <c r="R4" s="8">
        <v>1</v>
      </c>
      <c r="S4" s="7"/>
      <c r="T4" s="7"/>
    </row>
    <row r="5" spans="1:19" ht="22.5" customHeight="1">
      <c r="A5" s="89" t="s">
        <v>10</v>
      </c>
      <c r="B5" s="69" t="s">
        <v>11</v>
      </c>
      <c r="C5" s="69"/>
      <c r="D5" s="69"/>
      <c r="E5" s="69"/>
      <c r="F5" s="69"/>
      <c r="G5" s="69"/>
      <c r="H5" s="69" t="s">
        <v>12</v>
      </c>
      <c r="I5" s="69"/>
      <c r="J5" s="69"/>
      <c r="K5" s="69"/>
      <c r="L5" s="69"/>
      <c r="M5" s="69"/>
      <c r="P5" s="10" t="s">
        <v>13</v>
      </c>
      <c r="Q5" s="10"/>
      <c r="R5" s="10"/>
      <c r="S5" s="11" t="str">
        <f>IF(K3=1,Q7,R7)</f>
        <v>khôn</v>
      </c>
    </row>
    <row r="6" spans="1:19" ht="12.75">
      <c r="A6" s="89"/>
      <c r="B6" s="60"/>
      <c r="C6" s="61"/>
      <c r="D6" s="61"/>
      <c r="E6" s="61"/>
      <c r="F6" s="61"/>
      <c r="G6" s="62"/>
      <c r="H6" s="60"/>
      <c r="I6" s="61"/>
      <c r="J6" s="61"/>
      <c r="K6" s="61"/>
      <c r="L6" s="61"/>
      <c r="M6" s="62"/>
      <c r="P6" s="1" t="s">
        <v>14</v>
      </c>
      <c r="Q6" s="1">
        <f>IF($B$1="COI NGÀY-GiỜ &amp; CHỌN PHƯƠNG HƯỚNG - BY LƯƠNG CHIÊU - VẠN PHƯỚC FUNERAL SERVICES",IF(MOD($P$3-4,9)=0,9,MOD($P$3-4,9)),"sorry")</f>
        <v>5</v>
      </c>
      <c r="R6" s="1">
        <f>IF($B$1="COI NGÀY-GiỜ &amp; CHỌN PHƯƠNG HƯỚNG - BY LƯƠNG CHIÊU - VẠN PHƯỚC FUNERAL SERVICES",IF(MOD($P$3-1,9)=0,9,MOD($P$3-1,9)),"sorry")</f>
        <v>8</v>
      </c>
      <c r="S6" s="1" t="s">
        <v>15</v>
      </c>
    </row>
    <row r="7" spans="1:19" ht="12.75">
      <c r="A7" s="89"/>
      <c r="B7" s="63"/>
      <c r="C7" s="64"/>
      <c r="D7" s="64"/>
      <c r="E7" s="64"/>
      <c r="F7" s="64"/>
      <c r="G7" s="65"/>
      <c r="H7" s="63"/>
      <c r="I7" s="64"/>
      <c r="J7" s="64"/>
      <c r="K7" s="64"/>
      <c r="L7" s="64"/>
      <c r="M7" s="65"/>
      <c r="P7" s="1" t="s">
        <v>16</v>
      </c>
      <c r="Q7" s="1" t="str">
        <f>IF($B$1="COI NGÀY-GiỜ &amp; CHỌN PHƯƠNG HƯỚNG - BY LƯƠNG CHIÊU - VẠN PHƯỚC FUNERAL SERVICES",VLOOKUP(Q6,P9:R17,2),"sorry")</f>
        <v>khôn</v>
      </c>
      <c r="R7" s="1" t="str">
        <f>IF($B$1="COI NGÀY-GiỜ &amp; CHỌN PHƯƠNG HƯỚNG - BY LƯƠNG CHIÊU - VẠN PHƯỚC FUNERAL SERVICES",VLOOKUP(R6,P9:R17,3),"sorry")</f>
        <v>tốn</v>
      </c>
      <c r="S7" s="1" t="s">
        <v>17</v>
      </c>
    </row>
    <row r="8" spans="1:19" ht="12.75">
      <c r="A8" s="89"/>
      <c r="B8" s="63"/>
      <c r="C8" s="64"/>
      <c r="D8" s="64"/>
      <c r="E8" s="64"/>
      <c r="F8" s="64"/>
      <c r="G8" s="65"/>
      <c r="H8" s="63"/>
      <c r="I8" s="64"/>
      <c r="J8" s="64"/>
      <c r="K8" s="64"/>
      <c r="L8" s="64"/>
      <c r="M8" s="65"/>
      <c r="Q8" s="1" t="s">
        <v>18</v>
      </c>
      <c r="R8" s="1" t="s">
        <v>19</v>
      </c>
      <c r="S8" s="12" t="str">
        <f>IF($S$5="khôn","Tây mạng",IF($S$5="đoài","Tây mạng",IF($S$5="càn","Tây mạng",IF($S$5="cấn","Tây mạng","Đông mạng"))))</f>
        <v>Tây mạng</v>
      </c>
    </row>
    <row r="9" spans="1:18" ht="12.75">
      <c r="A9" s="89"/>
      <c r="B9" s="63"/>
      <c r="C9" s="64"/>
      <c r="D9" s="64"/>
      <c r="E9" s="64"/>
      <c r="F9" s="64"/>
      <c r="G9" s="65"/>
      <c r="H9" s="63"/>
      <c r="I9" s="64"/>
      <c r="J9" s="64"/>
      <c r="K9" s="64"/>
      <c r="L9" s="64"/>
      <c r="M9" s="65"/>
      <c r="P9" s="1">
        <v>1</v>
      </c>
      <c r="Q9" s="1" t="s">
        <v>20</v>
      </c>
      <c r="R9" s="1" t="s">
        <v>20</v>
      </c>
    </row>
    <row r="10" spans="1:18" ht="12.75">
      <c r="A10" s="89"/>
      <c r="B10" s="63"/>
      <c r="C10" s="64"/>
      <c r="D10" s="64"/>
      <c r="E10" s="64"/>
      <c r="F10" s="64"/>
      <c r="G10" s="65"/>
      <c r="H10" s="63"/>
      <c r="I10" s="64"/>
      <c r="J10" s="64"/>
      <c r="K10" s="64"/>
      <c r="L10" s="64"/>
      <c r="M10" s="65"/>
      <c r="P10" s="1">
        <v>2</v>
      </c>
      <c r="Q10" s="1" t="s">
        <v>21</v>
      </c>
      <c r="R10" s="1" t="s">
        <v>22</v>
      </c>
    </row>
    <row r="11" spans="1:18" ht="12.75">
      <c r="A11" s="89"/>
      <c r="B11" s="63"/>
      <c r="C11" s="64"/>
      <c r="D11" s="64"/>
      <c r="E11" s="64"/>
      <c r="F11" s="64"/>
      <c r="G11" s="65"/>
      <c r="H11" s="63"/>
      <c r="I11" s="64"/>
      <c r="J11" s="64"/>
      <c r="K11" s="64"/>
      <c r="L11" s="64"/>
      <c r="M11" s="65"/>
      <c r="P11" s="1">
        <v>3</v>
      </c>
      <c r="Q11" s="1" t="s">
        <v>23</v>
      </c>
      <c r="R11" s="1" t="s">
        <v>24</v>
      </c>
    </row>
    <row r="12" spans="1:18" ht="12.75">
      <c r="A12" s="89"/>
      <c r="B12" s="63"/>
      <c r="C12" s="64"/>
      <c r="D12" s="64"/>
      <c r="E12" s="64"/>
      <c r="F12" s="64"/>
      <c r="G12" s="65"/>
      <c r="H12" s="63"/>
      <c r="I12" s="64"/>
      <c r="J12" s="64"/>
      <c r="K12" s="64"/>
      <c r="L12" s="64"/>
      <c r="M12" s="65"/>
      <c r="P12" s="1">
        <v>4</v>
      </c>
      <c r="Q12" s="1" t="str">
        <f>IF($B$1="COI NGÀY-GiỜ &amp; CHỌN PHƯƠNG HƯỚNG - BY LƯƠNG CHIÊU - VẠN PHƯỚC FUNERAL SERVICES","chấn","VẠN PHƯỚC")</f>
        <v>chấn</v>
      </c>
      <c r="R12" s="1" t="s">
        <v>25</v>
      </c>
    </row>
    <row r="13" spans="1:18" ht="12.75">
      <c r="A13" s="89"/>
      <c r="B13" s="63"/>
      <c r="C13" s="64"/>
      <c r="D13" s="64"/>
      <c r="E13" s="64"/>
      <c r="F13" s="64"/>
      <c r="G13" s="65"/>
      <c r="H13" s="63"/>
      <c r="I13" s="64"/>
      <c r="J13" s="64"/>
      <c r="K13" s="64"/>
      <c r="L13" s="64"/>
      <c r="M13" s="65"/>
      <c r="P13" s="1">
        <v>5</v>
      </c>
      <c r="Q13" s="1" t="s">
        <v>21</v>
      </c>
      <c r="R13" s="1" t="s">
        <v>26</v>
      </c>
    </row>
    <row r="14" spans="1:18" ht="12.75">
      <c r="A14" s="89"/>
      <c r="B14" s="63"/>
      <c r="C14" s="64"/>
      <c r="D14" s="64"/>
      <c r="E14" s="64"/>
      <c r="F14" s="64"/>
      <c r="G14" s="65"/>
      <c r="H14" s="63"/>
      <c r="I14" s="64"/>
      <c r="J14" s="64"/>
      <c r="K14" s="64"/>
      <c r="L14" s="64"/>
      <c r="M14" s="65"/>
      <c r="P14" s="1">
        <v>6</v>
      </c>
      <c r="Q14" s="1" t="s">
        <v>26</v>
      </c>
      <c r="R14" s="1" t="s">
        <v>21</v>
      </c>
    </row>
    <row r="15" spans="1:18" ht="12.75">
      <c r="A15" s="89"/>
      <c r="B15" s="63"/>
      <c r="C15" s="64"/>
      <c r="D15" s="64"/>
      <c r="E15" s="64"/>
      <c r="F15" s="64"/>
      <c r="G15" s="65"/>
      <c r="H15" s="63"/>
      <c r="I15" s="64"/>
      <c r="J15" s="64"/>
      <c r="K15" s="64"/>
      <c r="L15" s="64"/>
      <c r="M15" s="65"/>
      <c r="P15" s="1">
        <v>7</v>
      </c>
      <c r="Q15" s="1" t="s">
        <v>25</v>
      </c>
      <c r="R15" s="1" t="s">
        <v>27</v>
      </c>
    </row>
    <row r="16" spans="1:18" ht="12.75">
      <c r="A16" s="89"/>
      <c r="B16" s="63"/>
      <c r="C16" s="64"/>
      <c r="D16" s="64"/>
      <c r="E16" s="64"/>
      <c r="F16" s="64"/>
      <c r="G16" s="65"/>
      <c r="H16" s="63"/>
      <c r="I16" s="64"/>
      <c r="J16" s="64"/>
      <c r="K16" s="64"/>
      <c r="L16" s="64"/>
      <c r="M16" s="65"/>
      <c r="P16" s="1">
        <v>8</v>
      </c>
      <c r="Q16" s="1" t="s">
        <v>24</v>
      </c>
      <c r="R16" s="1" t="str">
        <f>IF($B$1="COI NGÀY-GiỜ &amp; CHỌN PHƯƠNG HƯỚNG - BY LƯƠNG CHIÊU - VẠN PHƯỚC FUNERAL SERVICES","tốn","SORRY")</f>
        <v>tốn</v>
      </c>
    </row>
    <row r="17" spans="1:18" ht="12.75">
      <c r="A17" s="89"/>
      <c r="B17" s="63"/>
      <c r="C17" s="64"/>
      <c r="D17" s="64"/>
      <c r="E17" s="64"/>
      <c r="F17" s="64"/>
      <c r="G17" s="65"/>
      <c r="H17" s="63"/>
      <c r="I17" s="64"/>
      <c r="J17" s="64"/>
      <c r="K17" s="64"/>
      <c r="L17" s="64"/>
      <c r="M17" s="65"/>
      <c r="P17" s="1">
        <v>9</v>
      </c>
      <c r="Q17" s="1" t="s">
        <v>22</v>
      </c>
      <c r="R17" s="1" t="s">
        <v>24</v>
      </c>
    </row>
    <row r="18" spans="1:13" ht="12.75">
      <c r="A18" s="89"/>
      <c r="B18" s="63"/>
      <c r="C18" s="64"/>
      <c r="D18" s="64"/>
      <c r="E18" s="64"/>
      <c r="F18" s="64"/>
      <c r="G18" s="65"/>
      <c r="H18" s="63"/>
      <c r="I18" s="64"/>
      <c r="J18" s="64"/>
      <c r="K18" s="64"/>
      <c r="L18" s="64"/>
      <c r="M18" s="65"/>
    </row>
    <row r="19" spans="1:13" ht="12.75">
      <c r="A19" s="89"/>
      <c r="B19" s="63"/>
      <c r="C19" s="64"/>
      <c r="D19" s="64"/>
      <c r="E19" s="64"/>
      <c r="F19" s="64"/>
      <c r="G19" s="65"/>
      <c r="H19" s="63"/>
      <c r="I19" s="64"/>
      <c r="J19" s="64"/>
      <c r="K19" s="64"/>
      <c r="L19" s="64"/>
      <c r="M19" s="65"/>
    </row>
    <row r="20" spans="1:18" ht="12.75">
      <c r="A20" s="89"/>
      <c r="B20" s="63"/>
      <c r="C20" s="64"/>
      <c r="D20" s="64"/>
      <c r="E20" s="64"/>
      <c r="F20" s="64"/>
      <c r="G20" s="65"/>
      <c r="H20" s="63"/>
      <c r="I20" s="64"/>
      <c r="J20" s="64"/>
      <c r="K20" s="64"/>
      <c r="L20" s="64"/>
      <c r="M20" s="65"/>
      <c r="O20" s="53" t="s">
        <v>28</v>
      </c>
      <c r="P20" s="53"/>
      <c r="Q20" s="13"/>
      <c r="R20" s="13"/>
    </row>
    <row r="21" spans="1:18" ht="15" customHeight="1">
      <c r="A21" s="89"/>
      <c r="B21" s="63"/>
      <c r="C21" s="64"/>
      <c r="D21" s="64"/>
      <c r="E21" s="64"/>
      <c r="F21" s="64"/>
      <c r="G21" s="65"/>
      <c r="H21" s="63"/>
      <c r="I21" s="64"/>
      <c r="J21" s="64"/>
      <c r="K21" s="64"/>
      <c r="L21" s="64"/>
      <c r="M21" s="65"/>
      <c r="O21" s="13"/>
      <c r="P21" s="1" t="s">
        <v>29</v>
      </c>
      <c r="Q21" s="13" t="s">
        <v>30</v>
      </c>
      <c r="R21" s="13" t="s">
        <v>31</v>
      </c>
    </row>
    <row r="22" spans="1:18" ht="15" customHeight="1">
      <c r="A22" s="89"/>
      <c r="B22" s="63"/>
      <c r="C22" s="64"/>
      <c r="D22" s="64"/>
      <c r="E22" s="64"/>
      <c r="F22" s="64"/>
      <c r="G22" s="65"/>
      <c r="H22" s="63"/>
      <c r="I22" s="64"/>
      <c r="J22" s="64"/>
      <c r="K22" s="64"/>
      <c r="L22" s="64"/>
      <c r="M22" s="65"/>
      <c r="O22" s="1" t="s">
        <v>32</v>
      </c>
      <c r="P22" s="13">
        <f>IF($B$1="COI NGÀY-GiỜ &amp; CHỌN PHƯƠNG HƯỚNG - BY LƯƠNG CHIÊU - VẠN PHƯỚC FUNERAL SERVICES",IF(MOD($P$3-3,60)=0,60,MOD($P$3-3,60)),"sorry")</f>
        <v>30</v>
      </c>
      <c r="Q22" s="13">
        <f>IF($B$1="COI NGÀY-GiỜ &amp; CHỌN PHƯƠNG HƯỚNG - BY LƯƠNG CHIÊU - VẠN PHƯỚC FUNERAL SERVICES",VLOOKUP($P$22,$O$36:$P$95,2),"sorry")</f>
        <v>7</v>
      </c>
      <c r="R22" s="13" t="str">
        <f>IF($B$1="COI NGÀY-GiỜ &amp; CHỌN PHƯƠNG HƯỚNG - BY LƯƠNG CHIÊU - VẠN PHƯỚC FUNERAL SERVICES",VLOOKUP($Q$22,$O$24:$P$30,2),321321)</f>
        <v>khôn</v>
      </c>
    </row>
    <row r="23" spans="1:18" ht="12.75">
      <c r="A23" s="90"/>
      <c r="B23" s="63"/>
      <c r="C23" s="64"/>
      <c r="D23" s="64"/>
      <c r="E23" s="64"/>
      <c r="F23" s="64"/>
      <c r="G23" s="65"/>
      <c r="H23" s="63"/>
      <c r="I23" s="64"/>
      <c r="J23" s="64"/>
      <c r="K23" s="64"/>
      <c r="L23" s="64"/>
      <c r="M23" s="65"/>
      <c r="P23" s="13"/>
      <c r="Q23" s="13"/>
      <c r="R23" s="12" t="str">
        <f>IF($R$22="khôn","Tây mạng",IF($R$22="đoài","Tây mạng",IF($R$22="càn","Tây mạng",IF($R$22="cấn","Tây mạng","Đông mạng"))))</f>
        <v>Tây mạng</v>
      </c>
    </row>
    <row r="24" spans="2:18" ht="16.5" customHeight="1">
      <c r="B24" s="63"/>
      <c r="C24" s="64"/>
      <c r="D24" s="64"/>
      <c r="E24" s="64"/>
      <c r="F24" s="64"/>
      <c r="G24" s="65"/>
      <c r="H24" s="63"/>
      <c r="I24" s="64"/>
      <c r="J24" s="64"/>
      <c r="K24" s="64"/>
      <c r="L24" s="64"/>
      <c r="M24" s="65"/>
      <c r="O24" s="1">
        <v>1</v>
      </c>
      <c r="P24" s="13" t="s">
        <v>20</v>
      </c>
      <c r="Q24" s="13"/>
      <c r="R24" s="13"/>
    </row>
    <row r="25" spans="2:18" ht="13.5" customHeight="1">
      <c r="B25" s="63"/>
      <c r="C25" s="64"/>
      <c r="D25" s="64"/>
      <c r="E25" s="64"/>
      <c r="F25" s="64"/>
      <c r="G25" s="65"/>
      <c r="H25" s="63"/>
      <c r="I25" s="64"/>
      <c r="J25" s="64"/>
      <c r="K25" s="64"/>
      <c r="L25" s="64"/>
      <c r="M25" s="65"/>
      <c r="O25" s="1">
        <v>2</v>
      </c>
      <c r="P25" s="13" t="s">
        <v>26</v>
      </c>
      <c r="Q25" s="13"/>
      <c r="R25" s="13"/>
    </row>
    <row r="26" spans="2:18" ht="12.75">
      <c r="B26" s="63"/>
      <c r="C26" s="64"/>
      <c r="D26" s="64"/>
      <c r="E26" s="64"/>
      <c r="F26" s="64"/>
      <c r="G26" s="65"/>
      <c r="H26" s="63"/>
      <c r="I26" s="64"/>
      <c r="J26" s="64"/>
      <c r="K26" s="64"/>
      <c r="L26" s="64"/>
      <c r="M26" s="65"/>
      <c r="O26" s="1">
        <v>3</v>
      </c>
      <c r="P26" s="1" t="s">
        <v>24</v>
      </c>
      <c r="Q26" s="13"/>
      <c r="R26" s="13"/>
    </row>
    <row r="27" spans="2:18" ht="15" customHeight="1">
      <c r="B27" s="63"/>
      <c r="C27" s="64"/>
      <c r="D27" s="64"/>
      <c r="E27" s="64"/>
      <c r="F27" s="64"/>
      <c r="G27" s="65"/>
      <c r="H27" s="63"/>
      <c r="I27" s="64"/>
      <c r="J27" s="64"/>
      <c r="K27" s="64"/>
      <c r="L27" s="64"/>
      <c r="M27" s="65"/>
      <c r="O27" s="1">
        <v>4</v>
      </c>
      <c r="P27" s="13" t="s">
        <v>27</v>
      </c>
      <c r="Q27" s="13"/>
      <c r="R27" s="13"/>
    </row>
    <row r="28" spans="2:18" ht="15" customHeight="1">
      <c r="B28" s="66"/>
      <c r="C28" s="67"/>
      <c r="D28" s="67"/>
      <c r="E28" s="67"/>
      <c r="F28" s="67"/>
      <c r="G28" s="68"/>
      <c r="H28" s="66"/>
      <c r="I28" s="67"/>
      <c r="J28" s="67"/>
      <c r="K28" s="67"/>
      <c r="L28" s="67"/>
      <c r="M28" s="68"/>
      <c r="O28" s="1">
        <v>5</v>
      </c>
      <c r="P28" s="13" t="s">
        <v>23</v>
      </c>
      <c r="Q28" s="13"/>
      <c r="R28" s="13"/>
    </row>
    <row r="29" spans="2:18" ht="12.75">
      <c r="B29" s="14" t="s">
        <v>3</v>
      </c>
      <c r="H29" s="70" t="s">
        <v>33</v>
      </c>
      <c r="I29" s="70"/>
      <c r="J29" s="70"/>
      <c r="K29" s="70"/>
      <c r="L29" s="70"/>
      <c r="M29" s="70"/>
      <c r="O29" s="1">
        <v>6</v>
      </c>
      <c r="P29" s="13" t="s">
        <v>25</v>
      </c>
      <c r="Q29" s="13"/>
      <c r="R29" s="13"/>
    </row>
    <row r="30" spans="2:18" ht="18.75" customHeight="1">
      <c r="B30" s="71" t="s">
        <v>34</v>
      </c>
      <c r="C30" s="71"/>
      <c r="D30" s="71"/>
      <c r="E30" s="71"/>
      <c r="F30" s="71"/>
      <c r="G30" s="71"/>
      <c r="H30" s="71" t="s">
        <v>35</v>
      </c>
      <c r="I30" s="71"/>
      <c r="J30" s="71"/>
      <c r="K30" s="71"/>
      <c r="L30" s="71"/>
      <c r="M30" s="71"/>
      <c r="O30" s="1">
        <v>7</v>
      </c>
      <c r="P30" s="13" t="s">
        <v>21</v>
      </c>
      <c r="Q30" s="13"/>
      <c r="R30" s="13"/>
    </row>
    <row r="31" spans="1:18" ht="38.25">
      <c r="A31" s="72" t="s">
        <v>10</v>
      </c>
      <c r="B31" s="60"/>
      <c r="C31" s="61"/>
      <c r="D31" s="61"/>
      <c r="E31" s="61"/>
      <c r="F31" s="61"/>
      <c r="G31" s="62"/>
      <c r="H31" s="60"/>
      <c r="I31" s="61"/>
      <c r="J31" s="61"/>
      <c r="K31" s="61"/>
      <c r="L31" s="61"/>
      <c r="M31" s="62"/>
      <c r="O31" s="1">
        <v>8</v>
      </c>
      <c r="P31" s="13" t="s">
        <v>22</v>
      </c>
      <c r="Q31" s="13"/>
      <c r="R31" s="13"/>
    </row>
    <row r="32" spans="1:18" ht="12.75">
      <c r="A32" s="73"/>
      <c r="B32" s="63"/>
      <c r="C32" s="64"/>
      <c r="D32" s="64"/>
      <c r="E32" s="64"/>
      <c r="F32" s="64"/>
      <c r="G32" s="65"/>
      <c r="H32" s="63"/>
      <c r="I32" s="64"/>
      <c r="J32" s="64"/>
      <c r="K32" s="64"/>
      <c r="L32" s="64"/>
      <c r="M32" s="65"/>
      <c r="O32" s="15" t="e">
        <f>VLOOKUP($J$261,$H$263:$I$270,2)</f>
        <v>#N/A</v>
      </c>
      <c r="P32" s="15" t="e">
        <f>VLOOKUP($J$262,$H$263:$I$270,2)</f>
        <v>#N/A</v>
      </c>
      <c r="Q32" s="13"/>
      <c r="R32" s="13"/>
    </row>
    <row r="33" spans="1:18" ht="12.75">
      <c r="A33" s="73"/>
      <c r="B33" s="63"/>
      <c r="C33" s="64"/>
      <c r="D33" s="64"/>
      <c r="E33" s="64"/>
      <c r="F33" s="64"/>
      <c r="G33" s="65"/>
      <c r="H33" s="63"/>
      <c r="I33" s="64"/>
      <c r="J33" s="64"/>
      <c r="K33" s="64"/>
      <c r="L33" s="64"/>
      <c r="M33" s="65"/>
      <c r="O33" s="12" t="str">
        <f>IF($H$271="khôn","Tây mạng",IF($H$271="đoài","Tây mạng",IF($H$271="càn","Tây mạng",IF($H$271="cấn","Tây mạng","Đông mạng"))))</f>
        <v>Đông mạng</v>
      </c>
      <c r="P33" s="12" t="str">
        <f>IF($I$271="khôn","Tây mạng",IF($I$271="đoài","Tây mạng",IF($I$271="càn","Tây mạng",IF($I$271="cấn","Tây mạng","Đông mạng"))))</f>
        <v>Đông mạng</v>
      </c>
      <c r="Q33" s="13"/>
      <c r="R33" s="13"/>
    </row>
    <row r="34" spans="1:13" ht="12.75">
      <c r="A34" s="73"/>
      <c r="B34" s="63"/>
      <c r="C34" s="64"/>
      <c r="D34" s="64"/>
      <c r="E34" s="64"/>
      <c r="F34" s="64"/>
      <c r="G34" s="65"/>
      <c r="H34" s="63"/>
      <c r="I34" s="64"/>
      <c r="J34" s="64"/>
      <c r="K34" s="64"/>
      <c r="L34" s="64"/>
      <c r="M34" s="65"/>
    </row>
    <row r="35" spans="1:16" ht="12.75">
      <c r="A35" s="73"/>
      <c r="B35" s="63"/>
      <c r="C35" s="64"/>
      <c r="D35" s="64"/>
      <c r="E35" s="64"/>
      <c r="F35" s="64"/>
      <c r="G35" s="65"/>
      <c r="H35" s="63"/>
      <c r="I35" s="64"/>
      <c r="J35" s="64"/>
      <c r="K35" s="64"/>
      <c r="L35" s="64"/>
      <c r="M35" s="65"/>
      <c r="O35" s="1" t="s">
        <v>36</v>
      </c>
      <c r="P35" s="1" t="s">
        <v>37</v>
      </c>
    </row>
    <row r="36" spans="1:16" ht="12.75">
      <c r="A36" s="73"/>
      <c r="B36" s="63"/>
      <c r="C36" s="64"/>
      <c r="D36" s="64"/>
      <c r="E36" s="64"/>
      <c r="F36" s="64"/>
      <c r="G36" s="65"/>
      <c r="H36" s="63"/>
      <c r="I36" s="64"/>
      <c r="J36" s="64"/>
      <c r="K36" s="64"/>
      <c r="L36" s="64"/>
      <c r="M36" s="65"/>
      <c r="O36" s="1">
        <v>1</v>
      </c>
      <c r="P36" s="13">
        <v>4</v>
      </c>
    </row>
    <row r="37" spans="1:16" ht="12.75">
      <c r="A37" s="73"/>
      <c r="B37" s="63"/>
      <c r="C37" s="64"/>
      <c r="D37" s="64"/>
      <c r="E37" s="64"/>
      <c r="F37" s="64"/>
      <c r="G37" s="65"/>
      <c r="H37" s="63"/>
      <c r="I37" s="64"/>
      <c r="J37" s="64"/>
      <c r="K37" s="64"/>
      <c r="L37" s="64"/>
      <c r="M37" s="65"/>
      <c r="O37" s="1">
        <v>2</v>
      </c>
      <c r="P37" s="13">
        <v>5</v>
      </c>
    </row>
    <row r="38" spans="1:16" ht="12.75">
      <c r="A38" s="73"/>
      <c r="B38" s="63"/>
      <c r="C38" s="64"/>
      <c r="D38" s="64"/>
      <c r="E38" s="64"/>
      <c r="F38" s="64"/>
      <c r="G38" s="65"/>
      <c r="H38" s="63"/>
      <c r="I38" s="64"/>
      <c r="J38" s="64"/>
      <c r="K38" s="64"/>
      <c r="L38" s="64"/>
      <c r="M38" s="65"/>
      <c r="O38" s="1">
        <v>3</v>
      </c>
      <c r="P38" s="13">
        <v>2</v>
      </c>
    </row>
    <row r="39" spans="1:16" ht="12.75">
      <c r="A39" s="73"/>
      <c r="B39" s="63"/>
      <c r="C39" s="64"/>
      <c r="D39" s="64"/>
      <c r="E39" s="64"/>
      <c r="F39" s="64"/>
      <c r="G39" s="65"/>
      <c r="H39" s="63"/>
      <c r="I39" s="64"/>
      <c r="J39" s="64"/>
      <c r="K39" s="64"/>
      <c r="L39" s="64"/>
      <c r="M39" s="65"/>
      <c r="O39" s="1">
        <v>4</v>
      </c>
      <c r="P39" s="13">
        <v>1</v>
      </c>
    </row>
    <row r="40" spans="1:16" ht="12.75">
      <c r="A40" s="73"/>
      <c r="B40" s="63"/>
      <c r="C40" s="64"/>
      <c r="D40" s="64"/>
      <c r="E40" s="64"/>
      <c r="F40" s="64"/>
      <c r="G40" s="65"/>
      <c r="H40" s="63"/>
      <c r="I40" s="64"/>
      <c r="J40" s="64"/>
      <c r="K40" s="64"/>
      <c r="L40" s="64"/>
      <c r="M40" s="65"/>
      <c r="O40" s="1">
        <v>5</v>
      </c>
      <c r="P40" s="13">
        <v>8</v>
      </c>
    </row>
    <row r="41" spans="1:16" ht="12.75">
      <c r="A41" s="73"/>
      <c r="B41" s="63"/>
      <c r="C41" s="64"/>
      <c r="D41" s="64"/>
      <c r="E41" s="64"/>
      <c r="F41" s="64"/>
      <c r="G41" s="65"/>
      <c r="H41" s="63"/>
      <c r="I41" s="64"/>
      <c r="J41" s="64"/>
      <c r="K41" s="64"/>
      <c r="L41" s="64"/>
      <c r="M41" s="65"/>
      <c r="O41" s="1">
        <v>6</v>
      </c>
      <c r="P41" s="13">
        <v>3</v>
      </c>
    </row>
    <row r="42" spans="1:16" ht="12.75">
      <c r="A42" s="73"/>
      <c r="B42" s="63"/>
      <c r="C42" s="64"/>
      <c r="D42" s="64"/>
      <c r="E42" s="64"/>
      <c r="F42" s="64"/>
      <c r="G42" s="65"/>
      <c r="H42" s="63"/>
      <c r="I42" s="64"/>
      <c r="J42" s="64"/>
      <c r="K42" s="64"/>
      <c r="L42" s="64"/>
      <c r="M42" s="65"/>
      <c r="O42" s="1">
        <v>7</v>
      </c>
      <c r="P42" s="13">
        <v>6</v>
      </c>
    </row>
    <row r="43" spans="1:16" ht="12.75">
      <c r="A43" s="73"/>
      <c r="B43" s="63"/>
      <c r="C43" s="64"/>
      <c r="D43" s="64"/>
      <c r="E43" s="64"/>
      <c r="F43" s="64"/>
      <c r="G43" s="65"/>
      <c r="H43" s="63"/>
      <c r="I43" s="64"/>
      <c r="J43" s="64"/>
      <c r="K43" s="64"/>
      <c r="L43" s="64"/>
      <c r="M43" s="65"/>
      <c r="O43" s="1">
        <v>8</v>
      </c>
      <c r="P43" s="13">
        <v>2</v>
      </c>
    </row>
    <row r="44" spans="1:16" ht="12.75">
      <c r="A44" s="73"/>
      <c r="B44" s="63"/>
      <c r="C44" s="64"/>
      <c r="D44" s="64"/>
      <c r="E44" s="64"/>
      <c r="F44" s="64"/>
      <c r="G44" s="65"/>
      <c r="H44" s="63"/>
      <c r="I44" s="64"/>
      <c r="J44" s="64"/>
      <c r="K44" s="64"/>
      <c r="L44" s="64"/>
      <c r="M44" s="65"/>
      <c r="O44" s="1">
        <v>9</v>
      </c>
      <c r="P44" s="13">
        <v>7</v>
      </c>
    </row>
    <row r="45" spans="1:16" ht="12.75">
      <c r="A45" s="73"/>
      <c r="B45" s="63"/>
      <c r="C45" s="64"/>
      <c r="D45" s="64"/>
      <c r="E45" s="64"/>
      <c r="F45" s="64"/>
      <c r="G45" s="65"/>
      <c r="H45" s="63"/>
      <c r="I45" s="64"/>
      <c r="J45" s="64"/>
      <c r="K45" s="64"/>
      <c r="L45" s="64"/>
      <c r="M45" s="65"/>
      <c r="O45" s="1">
        <v>10</v>
      </c>
      <c r="P45" s="13">
        <v>4</v>
      </c>
    </row>
    <row r="46" spans="1:16" ht="12.75">
      <c r="A46" s="73"/>
      <c r="B46" s="63"/>
      <c r="C46" s="64"/>
      <c r="D46" s="64"/>
      <c r="E46" s="64"/>
      <c r="F46" s="64"/>
      <c r="G46" s="65"/>
      <c r="H46" s="63"/>
      <c r="I46" s="64"/>
      <c r="J46" s="64"/>
      <c r="K46" s="64"/>
      <c r="L46" s="64"/>
      <c r="M46" s="65"/>
      <c r="O46" s="1">
        <v>11</v>
      </c>
      <c r="P46" s="13">
        <v>1</v>
      </c>
    </row>
    <row r="47" spans="1:16" ht="12.75">
      <c r="A47" s="73"/>
      <c r="B47" s="63"/>
      <c r="C47" s="64"/>
      <c r="D47" s="64"/>
      <c r="E47" s="64"/>
      <c r="F47" s="64"/>
      <c r="G47" s="65"/>
      <c r="H47" s="63"/>
      <c r="I47" s="64"/>
      <c r="J47" s="64"/>
      <c r="K47" s="64"/>
      <c r="L47" s="64"/>
      <c r="M47" s="65"/>
      <c r="O47" s="1">
        <v>12</v>
      </c>
      <c r="P47" s="13">
        <v>8</v>
      </c>
    </row>
    <row r="48" spans="1:16" ht="12.75">
      <c r="A48" s="73"/>
      <c r="B48" s="63"/>
      <c r="C48" s="64"/>
      <c r="D48" s="64"/>
      <c r="E48" s="64"/>
      <c r="F48" s="64"/>
      <c r="G48" s="65"/>
      <c r="H48" s="63"/>
      <c r="I48" s="64"/>
      <c r="J48" s="64"/>
      <c r="K48" s="64"/>
      <c r="L48" s="64"/>
      <c r="M48" s="65"/>
      <c r="O48" s="1">
        <v>13</v>
      </c>
      <c r="P48" s="13">
        <v>3</v>
      </c>
    </row>
    <row r="49" spans="1:16" ht="12.75">
      <c r="A49" s="74"/>
      <c r="B49" s="63"/>
      <c r="C49" s="64"/>
      <c r="D49" s="64"/>
      <c r="E49" s="64"/>
      <c r="F49" s="64"/>
      <c r="G49" s="65"/>
      <c r="H49" s="63"/>
      <c r="I49" s="64"/>
      <c r="J49" s="64"/>
      <c r="K49" s="64"/>
      <c r="L49" s="64"/>
      <c r="M49" s="65"/>
      <c r="O49" s="1">
        <v>14</v>
      </c>
      <c r="P49" s="13">
        <v>6</v>
      </c>
    </row>
    <row r="50" spans="2:16" ht="12.75">
      <c r="B50" s="63"/>
      <c r="C50" s="64"/>
      <c r="D50" s="64"/>
      <c r="E50" s="64"/>
      <c r="F50" s="64"/>
      <c r="G50" s="65"/>
      <c r="H50" s="63"/>
      <c r="I50" s="64"/>
      <c r="J50" s="64"/>
      <c r="K50" s="64"/>
      <c r="L50" s="64"/>
      <c r="M50" s="65"/>
      <c r="O50" s="1">
        <v>15</v>
      </c>
      <c r="P50" s="13">
        <v>2</v>
      </c>
    </row>
    <row r="51" spans="2:16" ht="12.75">
      <c r="B51" s="63"/>
      <c r="C51" s="64"/>
      <c r="D51" s="64"/>
      <c r="E51" s="64"/>
      <c r="F51" s="64"/>
      <c r="G51" s="65"/>
      <c r="H51" s="63"/>
      <c r="I51" s="64"/>
      <c r="J51" s="64"/>
      <c r="K51" s="64"/>
      <c r="L51" s="64"/>
      <c r="M51" s="65"/>
      <c r="O51" s="1">
        <v>16</v>
      </c>
      <c r="P51" s="13">
        <v>7</v>
      </c>
    </row>
    <row r="52" spans="2:16" ht="12.75">
      <c r="B52" s="63"/>
      <c r="C52" s="64"/>
      <c r="D52" s="64"/>
      <c r="E52" s="64"/>
      <c r="F52" s="64"/>
      <c r="G52" s="65"/>
      <c r="H52" s="63"/>
      <c r="I52" s="64"/>
      <c r="J52" s="64"/>
      <c r="K52" s="64"/>
      <c r="L52" s="64"/>
      <c r="M52" s="65"/>
      <c r="O52" s="1">
        <v>17</v>
      </c>
      <c r="P52" s="13">
        <v>4</v>
      </c>
    </row>
    <row r="53" spans="2:16" ht="12.75">
      <c r="B53" s="66"/>
      <c r="C53" s="67"/>
      <c r="D53" s="67"/>
      <c r="E53" s="67"/>
      <c r="F53" s="67"/>
      <c r="G53" s="68"/>
      <c r="H53" s="66"/>
      <c r="I53" s="67"/>
      <c r="J53" s="67"/>
      <c r="K53" s="67"/>
      <c r="L53" s="67"/>
      <c r="M53" s="68"/>
      <c r="O53" s="1">
        <v>18</v>
      </c>
      <c r="P53" s="13">
        <v>5</v>
      </c>
    </row>
    <row r="54" spans="2:16" ht="12.75">
      <c r="B54" s="14" t="s">
        <v>3</v>
      </c>
      <c r="H54" s="92" t="s">
        <v>33</v>
      </c>
      <c r="I54" s="92"/>
      <c r="J54" s="92"/>
      <c r="K54" s="92"/>
      <c r="L54" s="92"/>
      <c r="M54" s="92"/>
      <c r="O54" s="1">
        <v>19</v>
      </c>
      <c r="P54" s="13">
        <v>6</v>
      </c>
    </row>
    <row r="55" spans="2:16" ht="19.5" customHeight="1">
      <c r="B55" s="91" t="s">
        <v>38</v>
      </c>
      <c r="C55" s="91"/>
      <c r="D55" s="91"/>
      <c r="E55" s="91"/>
      <c r="F55" s="91"/>
      <c r="G55" s="91"/>
      <c r="H55" s="91" t="s">
        <v>39</v>
      </c>
      <c r="I55" s="91"/>
      <c r="J55" s="91"/>
      <c r="K55" s="91"/>
      <c r="L55" s="91"/>
      <c r="M55" s="91"/>
      <c r="O55" s="1">
        <v>20</v>
      </c>
      <c r="P55" s="13">
        <v>1</v>
      </c>
    </row>
    <row r="56" spans="1:16" ht="12.75">
      <c r="A56" s="72" t="s">
        <v>10</v>
      </c>
      <c r="B56" s="60"/>
      <c r="C56" s="61"/>
      <c r="D56" s="61"/>
      <c r="E56" s="61"/>
      <c r="F56" s="61"/>
      <c r="G56" s="62"/>
      <c r="H56" s="60" t="s">
        <v>40</v>
      </c>
      <c r="I56" s="61"/>
      <c r="J56" s="61"/>
      <c r="K56" s="61"/>
      <c r="L56" s="61"/>
      <c r="M56" s="62"/>
      <c r="O56" s="1">
        <v>21</v>
      </c>
      <c r="P56" s="13">
        <v>4</v>
      </c>
    </row>
    <row r="57" spans="1:16" ht="12.75">
      <c r="A57" s="73"/>
      <c r="B57" s="63"/>
      <c r="C57" s="64"/>
      <c r="D57" s="64"/>
      <c r="E57" s="64"/>
      <c r="F57" s="64"/>
      <c r="G57" s="65"/>
      <c r="H57" s="63"/>
      <c r="I57" s="64"/>
      <c r="J57" s="64"/>
      <c r="K57" s="64"/>
      <c r="L57" s="64"/>
      <c r="M57" s="65"/>
      <c r="O57" s="1">
        <v>22</v>
      </c>
      <c r="P57" s="13">
        <v>7</v>
      </c>
    </row>
    <row r="58" spans="1:16" ht="12.75">
      <c r="A58" s="73"/>
      <c r="B58" s="63"/>
      <c r="C58" s="64"/>
      <c r="D58" s="64"/>
      <c r="E58" s="64"/>
      <c r="F58" s="64"/>
      <c r="G58" s="65"/>
      <c r="H58" s="63"/>
      <c r="I58" s="64"/>
      <c r="J58" s="64"/>
      <c r="K58" s="64"/>
      <c r="L58" s="64"/>
      <c r="M58" s="65"/>
      <c r="O58" s="1">
        <v>23</v>
      </c>
      <c r="P58" s="13">
        <v>5</v>
      </c>
    </row>
    <row r="59" spans="1:16" ht="12.75">
      <c r="A59" s="73"/>
      <c r="B59" s="63"/>
      <c r="C59" s="64"/>
      <c r="D59" s="64"/>
      <c r="E59" s="64"/>
      <c r="F59" s="64"/>
      <c r="G59" s="65"/>
      <c r="H59" s="63"/>
      <c r="I59" s="64"/>
      <c r="J59" s="64"/>
      <c r="K59" s="64"/>
      <c r="L59" s="64"/>
      <c r="M59" s="65"/>
      <c r="O59" s="1">
        <v>24</v>
      </c>
      <c r="P59" s="13">
        <v>3</v>
      </c>
    </row>
    <row r="60" spans="1:16" ht="12.75">
      <c r="A60" s="73"/>
      <c r="B60" s="63"/>
      <c r="C60" s="64"/>
      <c r="D60" s="64"/>
      <c r="E60" s="64"/>
      <c r="F60" s="64"/>
      <c r="G60" s="65"/>
      <c r="H60" s="63"/>
      <c r="I60" s="64"/>
      <c r="J60" s="64"/>
      <c r="K60" s="64"/>
      <c r="L60" s="64"/>
      <c r="M60" s="65"/>
      <c r="O60" s="1">
        <v>25</v>
      </c>
      <c r="P60" s="13">
        <v>1</v>
      </c>
    </row>
    <row r="61" spans="1:16" ht="12.75">
      <c r="A61" s="73"/>
      <c r="B61" s="63"/>
      <c r="C61" s="64"/>
      <c r="D61" s="64"/>
      <c r="E61" s="64"/>
      <c r="F61" s="64"/>
      <c r="G61" s="65"/>
      <c r="H61" s="63"/>
      <c r="I61" s="64"/>
      <c r="J61" s="64"/>
      <c r="K61" s="64"/>
      <c r="L61" s="64"/>
      <c r="M61" s="65"/>
      <c r="O61" s="1">
        <v>26</v>
      </c>
      <c r="P61" s="13">
        <v>8</v>
      </c>
    </row>
    <row r="62" spans="1:16" ht="12.75">
      <c r="A62" s="73"/>
      <c r="B62" s="63"/>
      <c r="C62" s="64"/>
      <c r="D62" s="64"/>
      <c r="E62" s="64"/>
      <c r="F62" s="64"/>
      <c r="G62" s="65"/>
      <c r="H62" s="63"/>
      <c r="I62" s="64"/>
      <c r="J62" s="64"/>
      <c r="K62" s="64"/>
      <c r="L62" s="64"/>
      <c r="M62" s="65"/>
      <c r="O62" s="1">
        <v>27</v>
      </c>
      <c r="P62" s="13">
        <v>3</v>
      </c>
    </row>
    <row r="63" spans="1:16" ht="12.75">
      <c r="A63" s="73"/>
      <c r="B63" s="63"/>
      <c r="C63" s="64"/>
      <c r="D63" s="64"/>
      <c r="E63" s="64"/>
      <c r="F63" s="64"/>
      <c r="G63" s="65"/>
      <c r="H63" s="63"/>
      <c r="I63" s="64"/>
      <c r="J63" s="64"/>
      <c r="K63" s="64"/>
      <c r="L63" s="64"/>
      <c r="M63" s="65"/>
      <c r="O63" s="1">
        <v>28</v>
      </c>
      <c r="P63" s="13">
        <v>6</v>
      </c>
    </row>
    <row r="64" spans="1:16" ht="12.75">
      <c r="A64" s="73"/>
      <c r="B64" s="63"/>
      <c r="C64" s="64"/>
      <c r="D64" s="64"/>
      <c r="E64" s="64"/>
      <c r="F64" s="64"/>
      <c r="G64" s="65"/>
      <c r="H64" s="63"/>
      <c r="I64" s="64"/>
      <c r="J64" s="64"/>
      <c r="K64" s="64"/>
      <c r="L64" s="64"/>
      <c r="M64" s="65"/>
      <c r="O64" s="1">
        <v>29</v>
      </c>
      <c r="P64" s="13">
        <v>2</v>
      </c>
    </row>
    <row r="65" spans="1:16" ht="12.75">
      <c r="A65" s="73"/>
      <c r="B65" s="63"/>
      <c r="C65" s="64"/>
      <c r="D65" s="64"/>
      <c r="E65" s="64"/>
      <c r="F65" s="64"/>
      <c r="G65" s="65"/>
      <c r="H65" s="63"/>
      <c r="I65" s="64"/>
      <c r="J65" s="64"/>
      <c r="K65" s="64"/>
      <c r="L65" s="64"/>
      <c r="M65" s="65"/>
      <c r="O65" s="1">
        <v>30</v>
      </c>
      <c r="P65" s="13">
        <v>7</v>
      </c>
    </row>
    <row r="66" spans="1:16" ht="12.75">
      <c r="A66" s="73"/>
      <c r="B66" s="63"/>
      <c r="C66" s="64"/>
      <c r="D66" s="64"/>
      <c r="E66" s="64"/>
      <c r="F66" s="64"/>
      <c r="G66" s="65"/>
      <c r="H66" s="63"/>
      <c r="I66" s="64"/>
      <c r="J66" s="64"/>
      <c r="K66" s="64"/>
      <c r="L66" s="64"/>
      <c r="M66" s="65"/>
      <c r="O66" s="1">
        <v>31</v>
      </c>
      <c r="P66" s="13">
        <v>6</v>
      </c>
    </row>
    <row r="67" spans="1:16" ht="12.75">
      <c r="A67" s="73"/>
      <c r="B67" s="63"/>
      <c r="C67" s="64"/>
      <c r="D67" s="64"/>
      <c r="E67" s="64"/>
      <c r="F67" s="64"/>
      <c r="G67" s="65"/>
      <c r="H67" s="63"/>
      <c r="I67" s="64"/>
      <c r="J67" s="64"/>
      <c r="K67" s="64"/>
      <c r="L67" s="64"/>
      <c r="M67" s="65"/>
      <c r="O67" s="1">
        <v>32</v>
      </c>
      <c r="P67" s="13">
        <v>2</v>
      </c>
    </row>
    <row r="68" spans="1:16" ht="12.75">
      <c r="A68" s="73"/>
      <c r="B68" s="63"/>
      <c r="C68" s="64"/>
      <c r="D68" s="64"/>
      <c r="E68" s="64"/>
      <c r="F68" s="64"/>
      <c r="G68" s="65"/>
      <c r="H68" s="63"/>
      <c r="I68" s="64"/>
      <c r="J68" s="64"/>
      <c r="K68" s="64"/>
      <c r="L68" s="64"/>
      <c r="M68" s="65"/>
      <c r="O68" s="1">
        <v>33</v>
      </c>
      <c r="P68" s="13">
        <v>7</v>
      </c>
    </row>
    <row r="69" spans="1:16" ht="12.75">
      <c r="A69" s="73"/>
      <c r="B69" s="63"/>
      <c r="C69" s="64"/>
      <c r="D69" s="64"/>
      <c r="E69" s="64"/>
      <c r="F69" s="64"/>
      <c r="G69" s="65"/>
      <c r="H69" s="63"/>
      <c r="I69" s="64"/>
      <c r="J69" s="64"/>
      <c r="K69" s="64"/>
      <c r="L69" s="64"/>
      <c r="M69" s="65"/>
      <c r="O69" s="1">
        <v>34</v>
      </c>
      <c r="P69" s="13">
        <v>4</v>
      </c>
    </row>
    <row r="70" spans="1:16" ht="12.75">
      <c r="A70" s="73"/>
      <c r="B70" s="63"/>
      <c r="C70" s="64"/>
      <c r="D70" s="64"/>
      <c r="E70" s="64"/>
      <c r="F70" s="64"/>
      <c r="G70" s="65"/>
      <c r="H70" s="63"/>
      <c r="I70" s="64"/>
      <c r="J70" s="64"/>
      <c r="K70" s="64"/>
      <c r="L70" s="64"/>
      <c r="M70" s="65"/>
      <c r="O70" s="1">
        <v>35</v>
      </c>
      <c r="P70" s="13">
        <v>5</v>
      </c>
    </row>
    <row r="71" spans="1:16" ht="12.75">
      <c r="A71" s="73"/>
      <c r="B71" s="63"/>
      <c r="C71" s="64"/>
      <c r="D71" s="64"/>
      <c r="E71" s="64"/>
      <c r="F71" s="64"/>
      <c r="G71" s="65"/>
      <c r="H71" s="63"/>
      <c r="I71" s="64"/>
      <c r="J71" s="64"/>
      <c r="K71" s="64"/>
      <c r="L71" s="64"/>
      <c r="M71" s="65"/>
      <c r="O71" s="1">
        <v>36</v>
      </c>
      <c r="P71" s="13">
        <v>3</v>
      </c>
    </row>
    <row r="72" spans="1:16" ht="12.75">
      <c r="A72" s="73"/>
      <c r="B72" s="63"/>
      <c r="C72" s="64"/>
      <c r="D72" s="64"/>
      <c r="E72" s="64"/>
      <c r="F72" s="64"/>
      <c r="G72" s="65"/>
      <c r="H72" s="63"/>
      <c r="I72" s="64"/>
      <c r="J72" s="64"/>
      <c r="K72" s="64"/>
      <c r="L72" s="64"/>
      <c r="M72" s="65"/>
      <c r="O72" s="1">
        <v>37</v>
      </c>
      <c r="P72" s="13">
        <v>1</v>
      </c>
    </row>
    <row r="73" spans="1:16" ht="12.75">
      <c r="A73" s="73"/>
      <c r="B73" s="63"/>
      <c r="C73" s="64"/>
      <c r="D73" s="64"/>
      <c r="E73" s="64"/>
      <c r="F73" s="64"/>
      <c r="G73" s="65"/>
      <c r="H73" s="63"/>
      <c r="I73" s="64"/>
      <c r="J73" s="64"/>
      <c r="K73" s="64"/>
      <c r="L73" s="64"/>
      <c r="M73" s="65"/>
      <c r="O73" s="1">
        <v>38</v>
      </c>
      <c r="P73" s="13">
        <v>8</v>
      </c>
    </row>
    <row r="74" spans="1:16" ht="12.75">
      <c r="A74" s="74"/>
      <c r="B74" s="63"/>
      <c r="C74" s="64"/>
      <c r="D74" s="64"/>
      <c r="E74" s="64"/>
      <c r="F74" s="64"/>
      <c r="G74" s="65"/>
      <c r="H74" s="63"/>
      <c r="I74" s="64"/>
      <c r="J74" s="64"/>
      <c r="K74" s="64"/>
      <c r="L74" s="64"/>
      <c r="M74" s="65"/>
      <c r="O74" s="1">
        <v>39</v>
      </c>
      <c r="P74" s="13">
        <v>3</v>
      </c>
    </row>
    <row r="75" spans="2:16" ht="12.75">
      <c r="B75" s="63"/>
      <c r="C75" s="64"/>
      <c r="D75" s="64"/>
      <c r="E75" s="64"/>
      <c r="F75" s="64"/>
      <c r="G75" s="65"/>
      <c r="H75" s="63"/>
      <c r="I75" s="64"/>
      <c r="J75" s="64"/>
      <c r="K75" s="64"/>
      <c r="L75" s="64"/>
      <c r="M75" s="65"/>
      <c r="O75" s="1">
        <v>40</v>
      </c>
      <c r="P75" s="13">
        <v>6</v>
      </c>
    </row>
    <row r="76" spans="2:16" ht="12.75">
      <c r="B76" s="63"/>
      <c r="C76" s="64"/>
      <c r="D76" s="64"/>
      <c r="E76" s="64"/>
      <c r="F76" s="64"/>
      <c r="G76" s="65"/>
      <c r="H76" s="63"/>
      <c r="I76" s="64"/>
      <c r="J76" s="64"/>
      <c r="K76" s="64"/>
      <c r="L76" s="64"/>
      <c r="M76" s="65"/>
      <c r="O76" s="1">
        <v>41</v>
      </c>
      <c r="P76" s="13">
        <v>5</v>
      </c>
    </row>
    <row r="77" spans="2:16" ht="12.75">
      <c r="B77" s="63"/>
      <c r="C77" s="64"/>
      <c r="D77" s="64"/>
      <c r="E77" s="64"/>
      <c r="F77" s="64"/>
      <c r="G77" s="65"/>
      <c r="H77" s="63"/>
      <c r="I77" s="64"/>
      <c r="J77" s="64"/>
      <c r="K77" s="64"/>
      <c r="L77" s="64"/>
      <c r="M77" s="65"/>
      <c r="O77" s="1">
        <v>42</v>
      </c>
      <c r="P77" s="13">
        <v>8</v>
      </c>
    </row>
    <row r="78" spans="2:16" ht="12.75">
      <c r="B78" s="66"/>
      <c r="C78" s="67"/>
      <c r="D78" s="67"/>
      <c r="E78" s="67"/>
      <c r="F78" s="67"/>
      <c r="G78" s="68"/>
      <c r="H78" s="66"/>
      <c r="I78" s="67"/>
      <c r="J78" s="67"/>
      <c r="K78" s="67"/>
      <c r="L78" s="67"/>
      <c r="M78" s="68"/>
      <c r="O78" s="1">
        <v>43</v>
      </c>
      <c r="P78" s="13">
        <v>1</v>
      </c>
    </row>
    <row r="79" spans="2:16" ht="12.75">
      <c r="B79" s="14" t="s">
        <v>3</v>
      </c>
      <c r="H79" s="92" t="s">
        <v>33</v>
      </c>
      <c r="I79" s="92"/>
      <c r="J79" s="92"/>
      <c r="K79" s="92"/>
      <c r="L79" s="92"/>
      <c r="M79" s="92"/>
      <c r="O79" s="1">
        <v>44</v>
      </c>
      <c r="P79" s="13">
        <v>8</v>
      </c>
    </row>
    <row r="80" spans="2:16" ht="18" customHeight="1">
      <c r="B80" s="82" t="s">
        <v>41</v>
      </c>
      <c r="C80" s="83"/>
      <c r="D80" s="83"/>
      <c r="E80" s="83"/>
      <c r="F80" s="83"/>
      <c r="G80" s="84"/>
      <c r="H80" s="82" t="s">
        <v>42</v>
      </c>
      <c r="I80" s="83"/>
      <c r="J80" s="83"/>
      <c r="K80" s="83"/>
      <c r="L80" s="83"/>
      <c r="M80" s="84"/>
      <c r="O80" s="1">
        <v>45</v>
      </c>
      <c r="P80" s="13">
        <v>3</v>
      </c>
    </row>
    <row r="81" spans="1:16" ht="12.75">
      <c r="A81" s="72" t="s">
        <v>10</v>
      </c>
      <c r="B81" s="60"/>
      <c r="C81" s="61"/>
      <c r="D81" s="61"/>
      <c r="E81" s="61"/>
      <c r="F81" s="61"/>
      <c r="G81" s="62"/>
      <c r="H81" s="60"/>
      <c r="I81" s="61"/>
      <c r="J81" s="61"/>
      <c r="K81" s="61"/>
      <c r="L81" s="61"/>
      <c r="M81" s="62"/>
      <c r="O81" s="1">
        <v>46</v>
      </c>
      <c r="P81" s="13">
        <v>6</v>
      </c>
    </row>
    <row r="82" spans="1:16" ht="12.75">
      <c r="A82" s="73"/>
      <c r="B82" s="63"/>
      <c r="C82" s="64"/>
      <c r="D82" s="64"/>
      <c r="E82" s="64"/>
      <c r="F82" s="64"/>
      <c r="G82" s="65"/>
      <c r="H82" s="63"/>
      <c r="I82" s="64"/>
      <c r="J82" s="64"/>
      <c r="K82" s="64"/>
      <c r="L82" s="64"/>
      <c r="M82" s="65"/>
      <c r="O82" s="1">
        <v>47</v>
      </c>
      <c r="P82" s="13">
        <v>2</v>
      </c>
    </row>
    <row r="83" spans="1:16" ht="12.75">
      <c r="A83" s="73"/>
      <c r="B83" s="63"/>
      <c r="C83" s="64"/>
      <c r="D83" s="64"/>
      <c r="E83" s="64"/>
      <c r="F83" s="64"/>
      <c r="G83" s="65"/>
      <c r="H83" s="63"/>
      <c r="I83" s="64"/>
      <c r="J83" s="64"/>
      <c r="K83" s="64"/>
      <c r="L83" s="64"/>
      <c r="M83" s="65"/>
      <c r="O83" s="1">
        <v>48</v>
      </c>
      <c r="P83" s="13">
        <v>7</v>
      </c>
    </row>
    <row r="84" spans="1:16" ht="12.75">
      <c r="A84" s="73"/>
      <c r="B84" s="63"/>
      <c r="C84" s="64"/>
      <c r="D84" s="64"/>
      <c r="E84" s="64"/>
      <c r="F84" s="64"/>
      <c r="G84" s="65"/>
      <c r="H84" s="63"/>
      <c r="I84" s="64"/>
      <c r="J84" s="64"/>
      <c r="K84" s="64"/>
      <c r="L84" s="64"/>
      <c r="M84" s="65"/>
      <c r="O84" s="1">
        <v>49</v>
      </c>
      <c r="P84" s="13">
        <v>4</v>
      </c>
    </row>
    <row r="85" spans="1:16" ht="12.75">
      <c r="A85" s="73"/>
      <c r="B85" s="63"/>
      <c r="C85" s="64"/>
      <c r="D85" s="64"/>
      <c r="E85" s="64"/>
      <c r="F85" s="64"/>
      <c r="G85" s="65"/>
      <c r="H85" s="63"/>
      <c r="I85" s="64"/>
      <c r="J85" s="64"/>
      <c r="K85" s="64"/>
      <c r="L85" s="64"/>
      <c r="M85" s="65"/>
      <c r="O85" s="1">
        <v>50</v>
      </c>
      <c r="P85" s="13">
        <v>5</v>
      </c>
    </row>
    <row r="86" spans="1:16" ht="12.75">
      <c r="A86" s="73"/>
      <c r="B86" s="63"/>
      <c r="C86" s="64"/>
      <c r="D86" s="64"/>
      <c r="E86" s="64"/>
      <c r="F86" s="64"/>
      <c r="G86" s="65"/>
      <c r="H86" s="63"/>
      <c r="I86" s="64"/>
      <c r="J86" s="64"/>
      <c r="K86" s="64"/>
      <c r="L86" s="64"/>
      <c r="M86" s="65"/>
      <c r="O86" s="1">
        <v>51</v>
      </c>
      <c r="P86" s="13">
        <v>3</v>
      </c>
    </row>
    <row r="87" spans="1:16" ht="12.75">
      <c r="A87" s="73"/>
      <c r="B87" s="63"/>
      <c r="C87" s="64"/>
      <c r="D87" s="64"/>
      <c r="E87" s="64"/>
      <c r="F87" s="64"/>
      <c r="G87" s="65"/>
      <c r="H87" s="63"/>
      <c r="I87" s="64"/>
      <c r="J87" s="64"/>
      <c r="K87" s="64"/>
      <c r="L87" s="64"/>
      <c r="M87" s="65"/>
      <c r="O87" s="1">
        <v>52</v>
      </c>
      <c r="P87" s="13">
        <v>6</v>
      </c>
    </row>
    <row r="88" spans="1:16" ht="12.75">
      <c r="A88" s="73"/>
      <c r="B88" s="63"/>
      <c r="C88" s="64"/>
      <c r="D88" s="64"/>
      <c r="E88" s="64"/>
      <c r="F88" s="64"/>
      <c r="G88" s="65"/>
      <c r="H88" s="63"/>
      <c r="I88" s="64"/>
      <c r="J88" s="64"/>
      <c r="K88" s="64"/>
      <c r="L88" s="64"/>
      <c r="M88" s="65"/>
      <c r="O88" s="1">
        <v>53</v>
      </c>
      <c r="P88" s="13">
        <v>2</v>
      </c>
    </row>
    <row r="89" spans="1:16" ht="12.75">
      <c r="A89" s="73"/>
      <c r="B89" s="63"/>
      <c r="C89" s="64"/>
      <c r="D89" s="64"/>
      <c r="E89" s="64"/>
      <c r="F89" s="64"/>
      <c r="G89" s="65"/>
      <c r="H89" s="63"/>
      <c r="I89" s="64"/>
      <c r="J89" s="64"/>
      <c r="K89" s="64"/>
      <c r="L89" s="64"/>
      <c r="M89" s="65"/>
      <c r="O89" s="1">
        <v>54</v>
      </c>
      <c r="P89" s="13">
        <v>7</v>
      </c>
    </row>
    <row r="90" spans="1:16" ht="12.75">
      <c r="A90" s="73"/>
      <c r="B90" s="63"/>
      <c r="C90" s="64"/>
      <c r="D90" s="64"/>
      <c r="E90" s="64"/>
      <c r="F90" s="64"/>
      <c r="G90" s="65"/>
      <c r="H90" s="63"/>
      <c r="I90" s="64"/>
      <c r="J90" s="64"/>
      <c r="K90" s="64"/>
      <c r="L90" s="64"/>
      <c r="M90" s="65"/>
      <c r="O90" s="1">
        <v>55</v>
      </c>
      <c r="P90" s="13">
        <v>4</v>
      </c>
    </row>
    <row r="91" spans="1:16" ht="12.75">
      <c r="A91" s="73"/>
      <c r="B91" s="63"/>
      <c r="C91" s="64"/>
      <c r="D91" s="64"/>
      <c r="E91" s="64"/>
      <c r="F91" s="64"/>
      <c r="G91" s="65"/>
      <c r="H91" s="63"/>
      <c r="I91" s="64"/>
      <c r="J91" s="64"/>
      <c r="K91" s="64"/>
      <c r="L91" s="64"/>
      <c r="M91" s="65"/>
      <c r="O91" s="1">
        <v>56</v>
      </c>
      <c r="P91" s="13">
        <v>5</v>
      </c>
    </row>
    <row r="92" spans="1:16" ht="12.75">
      <c r="A92" s="73"/>
      <c r="B92" s="63"/>
      <c r="C92" s="64"/>
      <c r="D92" s="64"/>
      <c r="E92" s="64"/>
      <c r="F92" s="64"/>
      <c r="G92" s="65"/>
      <c r="H92" s="63"/>
      <c r="I92" s="64"/>
      <c r="J92" s="64"/>
      <c r="K92" s="64"/>
      <c r="L92" s="64"/>
      <c r="M92" s="65"/>
      <c r="O92" s="1">
        <v>57</v>
      </c>
      <c r="P92" s="13">
        <v>7</v>
      </c>
    </row>
    <row r="93" spans="1:16" ht="12.75">
      <c r="A93" s="73"/>
      <c r="B93" s="63"/>
      <c r="C93" s="64"/>
      <c r="D93" s="64"/>
      <c r="E93" s="64"/>
      <c r="F93" s="64"/>
      <c r="G93" s="65"/>
      <c r="H93" s="63"/>
      <c r="I93" s="64"/>
      <c r="J93" s="64"/>
      <c r="K93" s="64"/>
      <c r="L93" s="64"/>
      <c r="M93" s="65"/>
      <c r="O93" s="1">
        <v>58</v>
      </c>
      <c r="P93" s="13">
        <v>1</v>
      </c>
    </row>
    <row r="94" spans="1:16" ht="12.75">
      <c r="A94" s="73"/>
      <c r="B94" s="63"/>
      <c r="C94" s="64"/>
      <c r="D94" s="64"/>
      <c r="E94" s="64"/>
      <c r="F94" s="64"/>
      <c r="G94" s="65"/>
      <c r="H94" s="63"/>
      <c r="I94" s="64"/>
      <c r="J94" s="64"/>
      <c r="K94" s="64"/>
      <c r="L94" s="64"/>
      <c r="M94" s="65"/>
      <c r="O94" s="1">
        <v>59</v>
      </c>
      <c r="P94" s="13">
        <v>8</v>
      </c>
    </row>
    <row r="95" spans="1:16" ht="12.75">
      <c r="A95" s="73"/>
      <c r="B95" s="63"/>
      <c r="C95" s="64"/>
      <c r="D95" s="64"/>
      <c r="E95" s="64"/>
      <c r="F95" s="64"/>
      <c r="G95" s="65"/>
      <c r="H95" s="63"/>
      <c r="I95" s="64"/>
      <c r="J95" s="64"/>
      <c r="K95" s="64"/>
      <c r="L95" s="64"/>
      <c r="M95" s="65"/>
      <c r="O95" s="1">
        <v>60</v>
      </c>
      <c r="P95" s="13">
        <v>3</v>
      </c>
    </row>
    <row r="96" spans="1:13" ht="12.75">
      <c r="A96" s="73"/>
      <c r="B96" s="63"/>
      <c r="C96" s="64"/>
      <c r="D96" s="64"/>
      <c r="E96" s="64"/>
      <c r="F96" s="64"/>
      <c r="G96" s="65"/>
      <c r="H96" s="63"/>
      <c r="I96" s="64"/>
      <c r="J96" s="64"/>
      <c r="K96" s="64"/>
      <c r="L96" s="64"/>
      <c r="M96" s="65"/>
    </row>
    <row r="97" spans="1:13" ht="12.75">
      <c r="A97" s="73"/>
      <c r="B97" s="63"/>
      <c r="C97" s="64"/>
      <c r="D97" s="64"/>
      <c r="E97" s="64"/>
      <c r="F97" s="64"/>
      <c r="G97" s="65"/>
      <c r="H97" s="63"/>
      <c r="I97" s="64"/>
      <c r="J97" s="64"/>
      <c r="K97" s="64"/>
      <c r="L97" s="64"/>
      <c r="M97" s="65"/>
    </row>
    <row r="98" spans="1:13" ht="12.75">
      <c r="A98" s="73"/>
      <c r="B98" s="63"/>
      <c r="C98" s="64"/>
      <c r="D98" s="64"/>
      <c r="E98" s="64"/>
      <c r="F98" s="64"/>
      <c r="G98" s="65"/>
      <c r="H98" s="63"/>
      <c r="I98" s="64"/>
      <c r="J98" s="64"/>
      <c r="K98" s="64"/>
      <c r="L98" s="64"/>
      <c r="M98" s="65"/>
    </row>
    <row r="99" spans="1:13" ht="12.75">
      <c r="A99" s="74"/>
      <c r="B99" s="63"/>
      <c r="C99" s="64"/>
      <c r="D99" s="64"/>
      <c r="E99" s="64"/>
      <c r="F99" s="64"/>
      <c r="G99" s="65"/>
      <c r="H99" s="63"/>
      <c r="I99" s="64"/>
      <c r="J99" s="64"/>
      <c r="K99" s="64"/>
      <c r="L99" s="64"/>
      <c r="M99" s="65"/>
    </row>
    <row r="100" spans="2:13" ht="12.75">
      <c r="B100" s="63"/>
      <c r="C100" s="64"/>
      <c r="D100" s="64"/>
      <c r="E100" s="64"/>
      <c r="F100" s="64"/>
      <c r="G100" s="65"/>
      <c r="H100" s="63"/>
      <c r="I100" s="64"/>
      <c r="J100" s="64"/>
      <c r="K100" s="64"/>
      <c r="L100" s="64"/>
      <c r="M100" s="65"/>
    </row>
    <row r="101" spans="2:13" ht="12.75">
      <c r="B101" s="63"/>
      <c r="C101" s="64"/>
      <c r="D101" s="64"/>
      <c r="E101" s="64"/>
      <c r="F101" s="64"/>
      <c r="G101" s="65"/>
      <c r="H101" s="63"/>
      <c r="I101" s="64"/>
      <c r="J101" s="64"/>
      <c r="K101" s="64"/>
      <c r="L101" s="64"/>
      <c r="M101" s="65"/>
    </row>
    <row r="102" spans="2:13" ht="12.75">
      <c r="B102" s="63"/>
      <c r="C102" s="64"/>
      <c r="D102" s="64"/>
      <c r="E102" s="64"/>
      <c r="F102" s="64"/>
      <c r="G102" s="65"/>
      <c r="H102" s="63"/>
      <c r="I102" s="64"/>
      <c r="J102" s="64"/>
      <c r="K102" s="64"/>
      <c r="L102" s="64"/>
      <c r="M102" s="65"/>
    </row>
    <row r="103" spans="2:13" ht="12.75">
      <c r="B103" s="66"/>
      <c r="C103" s="67"/>
      <c r="D103" s="67"/>
      <c r="E103" s="67"/>
      <c r="F103" s="67"/>
      <c r="G103" s="68"/>
      <c r="H103" s="66"/>
      <c r="I103" s="67"/>
      <c r="J103" s="67"/>
      <c r="K103" s="67"/>
      <c r="L103" s="67"/>
      <c r="M103" s="68"/>
    </row>
    <row r="106" spans="2:7" ht="15.75" hidden="1">
      <c r="B106" s="16">
        <v>1</v>
      </c>
      <c r="C106" s="17" t="s">
        <v>43</v>
      </c>
      <c r="D106" s="18">
        <v>1924</v>
      </c>
      <c r="E106" s="18">
        <v>1984</v>
      </c>
      <c r="F106" s="18">
        <v>2044</v>
      </c>
      <c r="G106" s="19">
        <v>1864</v>
      </c>
    </row>
    <row r="107" spans="2:7" ht="15.75" hidden="1">
      <c r="B107" s="16">
        <v>2</v>
      </c>
      <c r="C107" s="17" t="s">
        <v>44</v>
      </c>
      <c r="D107" s="18">
        <v>1925</v>
      </c>
      <c r="E107" s="18">
        <v>1985</v>
      </c>
      <c r="F107" s="18">
        <v>2045</v>
      </c>
      <c r="G107" s="19">
        <v>1865</v>
      </c>
    </row>
    <row r="108" spans="2:7" ht="30.75" hidden="1">
      <c r="B108" s="16">
        <v>3</v>
      </c>
      <c r="C108" s="17" t="s">
        <v>45</v>
      </c>
      <c r="D108" s="18">
        <v>1926</v>
      </c>
      <c r="E108" s="18">
        <v>1986</v>
      </c>
      <c r="F108" s="18">
        <v>2046</v>
      </c>
      <c r="G108" s="19">
        <v>1866</v>
      </c>
    </row>
    <row r="109" spans="2:7" ht="30.75" hidden="1">
      <c r="B109" s="16">
        <v>4</v>
      </c>
      <c r="C109" s="17" t="s">
        <v>46</v>
      </c>
      <c r="D109" s="18">
        <v>1927</v>
      </c>
      <c r="E109" s="18">
        <v>1987</v>
      </c>
      <c r="F109" s="18">
        <v>2047</v>
      </c>
      <c r="G109" s="19">
        <v>1867</v>
      </c>
    </row>
    <row r="110" spans="2:7" ht="30.75" hidden="1">
      <c r="B110" s="16">
        <v>5</v>
      </c>
      <c r="C110" s="17" t="s">
        <v>47</v>
      </c>
      <c r="D110" s="18">
        <v>1928</v>
      </c>
      <c r="E110" s="18">
        <v>1988</v>
      </c>
      <c r="F110" s="18">
        <v>2048</v>
      </c>
      <c r="G110" s="19">
        <v>1868</v>
      </c>
    </row>
    <row r="111" spans="2:7" ht="15.75" hidden="1">
      <c r="B111" s="16">
        <v>6</v>
      </c>
      <c r="C111" s="17" t="s">
        <v>48</v>
      </c>
      <c r="D111" s="18">
        <v>1929</v>
      </c>
      <c r="E111" s="18">
        <v>1989</v>
      </c>
      <c r="F111" s="18">
        <v>2049</v>
      </c>
      <c r="G111" s="19">
        <v>1869</v>
      </c>
    </row>
    <row r="112" spans="2:7" ht="30.75" hidden="1">
      <c r="B112" s="16">
        <v>7</v>
      </c>
      <c r="C112" s="17" t="s">
        <v>49</v>
      </c>
      <c r="D112" s="18">
        <v>1930</v>
      </c>
      <c r="E112" s="18">
        <v>1990</v>
      </c>
      <c r="F112" s="18">
        <v>2050</v>
      </c>
      <c r="G112" s="19">
        <v>1870</v>
      </c>
    </row>
    <row r="113" spans="2:7" ht="15.75" hidden="1">
      <c r="B113" s="16">
        <v>8</v>
      </c>
      <c r="C113" s="17" t="s">
        <v>50</v>
      </c>
      <c r="D113" s="18">
        <v>1931</v>
      </c>
      <c r="E113" s="18">
        <v>1991</v>
      </c>
      <c r="F113" s="18">
        <v>2051</v>
      </c>
      <c r="G113" s="19">
        <v>1871</v>
      </c>
    </row>
    <row r="114" spans="2:7" ht="30.75" hidden="1">
      <c r="B114" s="16">
        <v>9</v>
      </c>
      <c r="C114" s="17" t="s">
        <v>51</v>
      </c>
      <c r="D114" s="18">
        <v>1932</v>
      </c>
      <c r="E114" s="18">
        <v>1992</v>
      </c>
      <c r="F114" s="18">
        <v>2052</v>
      </c>
      <c r="G114" s="19">
        <v>1872</v>
      </c>
    </row>
    <row r="115" spans="2:7" ht="15.75" hidden="1">
      <c r="B115" s="16">
        <v>10</v>
      </c>
      <c r="C115" s="17" t="s">
        <v>52</v>
      </c>
      <c r="D115" s="18">
        <v>1933</v>
      </c>
      <c r="E115" s="18">
        <v>1993</v>
      </c>
      <c r="F115" s="18">
        <v>2053</v>
      </c>
      <c r="G115" s="19">
        <v>1873</v>
      </c>
    </row>
    <row r="116" spans="2:7" ht="30.75" hidden="1">
      <c r="B116" s="16">
        <v>11</v>
      </c>
      <c r="C116" s="17" t="s">
        <v>53</v>
      </c>
      <c r="D116" s="18">
        <v>1934</v>
      </c>
      <c r="E116" s="18">
        <v>1994</v>
      </c>
      <c r="F116" s="18">
        <v>2054</v>
      </c>
      <c r="G116" s="19">
        <v>1874</v>
      </c>
    </row>
    <row r="117" spans="2:7" ht="15.75" hidden="1">
      <c r="B117" s="16">
        <v>12</v>
      </c>
      <c r="C117" s="17" t="s">
        <v>54</v>
      </c>
      <c r="D117" s="18">
        <v>1935</v>
      </c>
      <c r="E117" s="18">
        <v>1995</v>
      </c>
      <c r="F117" s="18">
        <v>2055</v>
      </c>
      <c r="G117" s="19">
        <v>1875</v>
      </c>
    </row>
    <row r="118" spans="2:7" ht="15.75" hidden="1">
      <c r="B118" s="16">
        <v>13</v>
      </c>
      <c r="C118" s="17" t="s">
        <v>55</v>
      </c>
      <c r="D118" s="18">
        <v>1936</v>
      </c>
      <c r="E118" s="18">
        <v>1996</v>
      </c>
      <c r="F118" s="18">
        <v>2056</v>
      </c>
      <c r="G118" s="19">
        <v>1876</v>
      </c>
    </row>
    <row r="119" spans="2:7" ht="30.75" hidden="1">
      <c r="B119" s="16">
        <v>14</v>
      </c>
      <c r="C119" s="17" t="s">
        <v>56</v>
      </c>
      <c r="D119" s="18">
        <v>1937</v>
      </c>
      <c r="E119" s="18">
        <v>1997</v>
      </c>
      <c r="F119" s="18">
        <v>2057</v>
      </c>
      <c r="G119" s="19">
        <v>1877</v>
      </c>
    </row>
    <row r="120" spans="2:7" ht="30.75" hidden="1">
      <c r="B120" s="16">
        <v>15</v>
      </c>
      <c r="C120" s="17" t="s">
        <v>57</v>
      </c>
      <c r="D120" s="18">
        <v>1938</v>
      </c>
      <c r="E120" s="18">
        <v>1998</v>
      </c>
      <c r="F120" s="18">
        <v>2058</v>
      </c>
      <c r="G120" s="19">
        <v>1878</v>
      </c>
    </row>
    <row r="121" spans="2:7" ht="15.75" hidden="1">
      <c r="B121" s="16">
        <v>16</v>
      </c>
      <c r="C121" s="17" t="s">
        <v>58</v>
      </c>
      <c r="D121" s="18">
        <v>1939</v>
      </c>
      <c r="E121" s="18">
        <v>1999</v>
      </c>
      <c r="F121" s="18">
        <v>2059</v>
      </c>
      <c r="G121" s="19">
        <v>1879</v>
      </c>
    </row>
    <row r="122" spans="2:7" ht="30.75" hidden="1">
      <c r="B122" s="16">
        <v>17</v>
      </c>
      <c r="C122" s="17" t="s">
        <v>59</v>
      </c>
      <c r="D122" s="18">
        <v>1940</v>
      </c>
      <c r="E122" s="18">
        <v>2000</v>
      </c>
      <c r="F122" s="18">
        <v>2060</v>
      </c>
      <c r="G122" s="19">
        <v>1880</v>
      </c>
    </row>
    <row r="123" spans="2:7" ht="15.75" hidden="1">
      <c r="B123" s="16">
        <v>18</v>
      </c>
      <c r="C123" s="20" t="s">
        <v>60</v>
      </c>
      <c r="D123" s="18">
        <v>1941</v>
      </c>
      <c r="E123" s="18">
        <v>2001</v>
      </c>
      <c r="F123" s="18">
        <v>2061</v>
      </c>
      <c r="G123" s="19">
        <v>1881</v>
      </c>
    </row>
    <row r="124" spans="2:7" ht="30.75" hidden="1">
      <c r="B124" s="16">
        <v>19</v>
      </c>
      <c r="C124" s="17" t="s">
        <v>61</v>
      </c>
      <c r="D124" s="18">
        <v>1942</v>
      </c>
      <c r="E124" s="18">
        <v>2002</v>
      </c>
      <c r="F124" s="18">
        <v>2062</v>
      </c>
      <c r="G124" s="19">
        <v>1882</v>
      </c>
    </row>
    <row r="125" spans="2:7" ht="15.75" hidden="1">
      <c r="B125" s="16">
        <v>20</v>
      </c>
      <c r="C125" s="17" t="s">
        <v>62</v>
      </c>
      <c r="D125" s="18">
        <v>1943</v>
      </c>
      <c r="E125" s="18">
        <v>2003</v>
      </c>
      <c r="F125" s="18">
        <v>2063</v>
      </c>
      <c r="G125" s="19">
        <v>1883</v>
      </c>
    </row>
    <row r="126" spans="2:7" ht="30.75" hidden="1">
      <c r="B126" s="16">
        <v>21</v>
      </c>
      <c r="C126" s="17" t="s">
        <v>63</v>
      </c>
      <c r="D126" s="18">
        <v>1944</v>
      </c>
      <c r="E126" s="18">
        <v>2004</v>
      </c>
      <c r="F126" s="18">
        <v>2064</v>
      </c>
      <c r="G126" s="19">
        <v>1884</v>
      </c>
    </row>
    <row r="127" spans="2:7" ht="15.75" hidden="1">
      <c r="B127" s="16">
        <v>22</v>
      </c>
      <c r="C127" s="17" t="s">
        <v>64</v>
      </c>
      <c r="D127" s="18">
        <v>1945</v>
      </c>
      <c r="E127" s="18">
        <v>2005</v>
      </c>
      <c r="F127" s="18">
        <v>2065</v>
      </c>
      <c r="G127" s="19">
        <v>1885</v>
      </c>
    </row>
    <row r="128" spans="2:7" ht="30.75" hidden="1">
      <c r="B128" s="16">
        <v>23</v>
      </c>
      <c r="C128" s="17" t="s">
        <v>65</v>
      </c>
      <c r="D128" s="18">
        <v>1946</v>
      </c>
      <c r="E128" s="18">
        <v>2006</v>
      </c>
      <c r="F128" s="18">
        <v>2066</v>
      </c>
      <c r="G128" s="19">
        <v>1886</v>
      </c>
    </row>
    <row r="129" spans="2:7" ht="30.75" hidden="1">
      <c r="B129" s="16">
        <v>24</v>
      </c>
      <c r="C129" s="17" t="s">
        <v>66</v>
      </c>
      <c r="D129" s="18">
        <v>1947</v>
      </c>
      <c r="E129" s="18">
        <v>2007</v>
      </c>
      <c r="F129" s="18">
        <v>2067</v>
      </c>
      <c r="G129" s="19">
        <v>1887</v>
      </c>
    </row>
    <row r="130" spans="2:7" ht="15.75" hidden="1">
      <c r="B130" s="16">
        <v>25</v>
      </c>
      <c r="C130" s="17" t="s">
        <v>67</v>
      </c>
      <c r="D130" s="18">
        <v>1948</v>
      </c>
      <c r="E130" s="18">
        <v>2008</v>
      </c>
      <c r="F130" s="18">
        <v>2068</v>
      </c>
      <c r="G130" s="19">
        <v>1888</v>
      </c>
    </row>
    <row r="131" spans="2:7" ht="15.75" hidden="1">
      <c r="B131" s="16">
        <v>26</v>
      </c>
      <c r="C131" s="17" t="s">
        <v>68</v>
      </c>
      <c r="D131" s="18">
        <v>1949</v>
      </c>
      <c r="E131" s="18">
        <v>2009</v>
      </c>
      <c r="F131" s="18">
        <v>2069</v>
      </c>
      <c r="G131" s="19">
        <v>1889</v>
      </c>
    </row>
    <row r="132" spans="2:7" ht="30.75" hidden="1">
      <c r="B132" s="16">
        <v>27</v>
      </c>
      <c r="C132" s="17" t="s">
        <v>69</v>
      </c>
      <c r="D132" s="18">
        <v>1950</v>
      </c>
      <c r="E132" s="18">
        <v>2010</v>
      </c>
      <c r="F132" s="18">
        <v>2070</v>
      </c>
      <c r="G132" s="19">
        <v>1890</v>
      </c>
    </row>
    <row r="133" spans="2:7" ht="30.75" hidden="1">
      <c r="B133" s="16">
        <v>28</v>
      </c>
      <c r="C133" s="17" t="s">
        <v>70</v>
      </c>
      <c r="D133" s="18">
        <v>1951</v>
      </c>
      <c r="E133" s="18">
        <v>2011</v>
      </c>
      <c r="F133" s="18">
        <v>2071</v>
      </c>
      <c r="G133" s="19">
        <v>1891</v>
      </c>
    </row>
    <row r="134" spans="2:7" ht="30.75" hidden="1">
      <c r="B134" s="16">
        <v>29</v>
      </c>
      <c r="C134" s="17" t="s">
        <v>71</v>
      </c>
      <c r="D134" s="18">
        <v>1952</v>
      </c>
      <c r="E134" s="18">
        <v>2012</v>
      </c>
      <c r="F134" s="18">
        <v>2072</v>
      </c>
      <c r="G134" s="19">
        <v>1892</v>
      </c>
    </row>
    <row r="135" spans="2:7" ht="15.75" hidden="1">
      <c r="B135" s="16">
        <v>30</v>
      </c>
      <c r="C135" s="17" t="s">
        <v>72</v>
      </c>
      <c r="D135" s="18">
        <v>1953</v>
      </c>
      <c r="E135" s="18">
        <v>2013</v>
      </c>
      <c r="F135" s="18">
        <v>2073</v>
      </c>
      <c r="G135" s="19">
        <v>1893</v>
      </c>
    </row>
    <row r="136" spans="2:7" ht="30.75" hidden="1">
      <c r="B136" s="16">
        <v>31</v>
      </c>
      <c r="C136" s="17" t="s">
        <v>73</v>
      </c>
      <c r="D136" s="18">
        <v>1954</v>
      </c>
      <c r="E136" s="18">
        <v>2014</v>
      </c>
      <c r="F136" s="18">
        <v>2074</v>
      </c>
      <c r="G136" s="19">
        <v>1894</v>
      </c>
    </row>
    <row r="137" spans="2:7" ht="15.75" hidden="1">
      <c r="B137" s="16">
        <v>32</v>
      </c>
      <c r="C137" s="17" t="s">
        <v>74</v>
      </c>
      <c r="D137" s="18">
        <v>1955</v>
      </c>
      <c r="E137" s="18">
        <v>2015</v>
      </c>
      <c r="F137" s="18">
        <v>2075</v>
      </c>
      <c r="G137" s="19">
        <v>1895</v>
      </c>
    </row>
    <row r="138" spans="2:7" ht="30.75" hidden="1">
      <c r="B138" s="16">
        <v>33</v>
      </c>
      <c r="C138" s="17" t="s">
        <v>75</v>
      </c>
      <c r="D138" s="18">
        <v>1956</v>
      </c>
      <c r="E138" s="18">
        <v>2016</v>
      </c>
      <c r="F138" s="18">
        <v>2076</v>
      </c>
      <c r="G138" s="19">
        <v>1896</v>
      </c>
    </row>
    <row r="139" spans="2:7" ht="30.75" hidden="1">
      <c r="B139" s="16">
        <v>34</v>
      </c>
      <c r="C139" s="17" t="s">
        <v>76</v>
      </c>
      <c r="D139" s="18">
        <v>1957</v>
      </c>
      <c r="E139" s="18">
        <v>2017</v>
      </c>
      <c r="F139" s="18">
        <v>2077</v>
      </c>
      <c r="G139" s="19">
        <v>1897</v>
      </c>
    </row>
    <row r="140" spans="2:7" ht="30.75" hidden="1">
      <c r="B140" s="16">
        <v>35</v>
      </c>
      <c r="C140" s="17" t="s">
        <v>77</v>
      </c>
      <c r="D140" s="18">
        <v>1958</v>
      </c>
      <c r="E140" s="18">
        <v>2018</v>
      </c>
      <c r="F140" s="18">
        <v>2078</v>
      </c>
      <c r="G140" s="19">
        <v>1898</v>
      </c>
    </row>
    <row r="141" spans="2:7" ht="15.75" hidden="1">
      <c r="B141" s="16">
        <v>36</v>
      </c>
      <c r="C141" s="17" t="s">
        <v>78</v>
      </c>
      <c r="D141" s="18">
        <v>1959</v>
      </c>
      <c r="E141" s="18">
        <v>2019</v>
      </c>
      <c r="F141" s="18">
        <v>2079</v>
      </c>
      <c r="G141" s="19">
        <v>1899</v>
      </c>
    </row>
    <row r="142" spans="2:7" ht="15.75" hidden="1">
      <c r="B142" s="16">
        <v>37</v>
      </c>
      <c r="C142" s="17" t="s">
        <v>79</v>
      </c>
      <c r="D142" s="18">
        <v>1960</v>
      </c>
      <c r="E142" s="18">
        <v>2020</v>
      </c>
      <c r="F142" s="18">
        <v>2080</v>
      </c>
      <c r="G142" s="19">
        <v>1900</v>
      </c>
    </row>
    <row r="143" spans="2:7" ht="15.75" hidden="1">
      <c r="B143" s="16">
        <v>38</v>
      </c>
      <c r="C143" s="17" t="s">
        <v>80</v>
      </c>
      <c r="D143" s="18">
        <v>1961</v>
      </c>
      <c r="E143" s="18">
        <v>2021</v>
      </c>
      <c r="F143" s="18">
        <v>2081</v>
      </c>
      <c r="G143" s="19">
        <v>1901</v>
      </c>
    </row>
    <row r="144" spans="2:7" ht="30.75" hidden="1">
      <c r="B144" s="16">
        <v>39</v>
      </c>
      <c r="C144" s="17" t="s">
        <v>81</v>
      </c>
      <c r="D144" s="18">
        <v>1962</v>
      </c>
      <c r="E144" s="18">
        <v>2022</v>
      </c>
      <c r="F144" s="18">
        <v>2082</v>
      </c>
      <c r="G144" s="19">
        <v>1902</v>
      </c>
    </row>
    <row r="145" spans="2:7" ht="30.75" hidden="1">
      <c r="B145" s="16">
        <v>40</v>
      </c>
      <c r="C145" s="17" t="s">
        <v>82</v>
      </c>
      <c r="D145" s="18">
        <v>1963</v>
      </c>
      <c r="E145" s="18">
        <v>2023</v>
      </c>
      <c r="F145" s="18">
        <v>2083</v>
      </c>
      <c r="G145" s="19">
        <v>1903</v>
      </c>
    </row>
    <row r="146" spans="2:7" ht="30.75" hidden="1">
      <c r="B146" s="16">
        <v>41</v>
      </c>
      <c r="C146" s="17" t="s">
        <v>83</v>
      </c>
      <c r="D146" s="18">
        <v>1964</v>
      </c>
      <c r="E146" s="18">
        <v>2024</v>
      </c>
      <c r="F146" s="18">
        <v>2084</v>
      </c>
      <c r="G146" s="19">
        <v>1904</v>
      </c>
    </row>
    <row r="147" spans="2:7" ht="15.75" hidden="1">
      <c r="B147" s="16">
        <v>42</v>
      </c>
      <c r="C147" s="17" t="s">
        <v>84</v>
      </c>
      <c r="D147" s="18">
        <v>1965</v>
      </c>
      <c r="E147" s="18">
        <v>2025</v>
      </c>
      <c r="F147" s="18">
        <v>2085</v>
      </c>
      <c r="G147" s="19">
        <v>1905</v>
      </c>
    </row>
    <row r="148" spans="2:7" ht="30.75" hidden="1">
      <c r="B148" s="16">
        <v>43</v>
      </c>
      <c r="C148" s="17" t="s">
        <v>85</v>
      </c>
      <c r="D148" s="18">
        <v>1966</v>
      </c>
      <c r="E148" s="18">
        <v>2026</v>
      </c>
      <c r="F148" s="18">
        <v>2086</v>
      </c>
      <c r="G148" s="19">
        <v>1906</v>
      </c>
    </row>
    <row r="149" spans="2:7" ht="30.75" hidden="1">
      <c r="B149" s="16">
        <v>44</v>
      </c>
      <c r="C149" s="17" t="s">
        <v>86</v>
      </c>
      <c r="D149" s="18">
        <v>1967</v>
      </c>
      <c r="E149" s="18">
        <v>2027</v>
      </c>
      <c r="F149" s="18">
        <v>2087</v>
      </c>
      <c r="G149" s="19">
        <v>1907</v>
      </c>
    </row>
    <row r="150" spans="2:7" ht="30.75" hidden="1">
      <c r="B150" s="16">
        <v>45</v>
      </c>
      <c r="C150" s="17" t="s">
        <v>87</v>
      </c>
      <c r="D150" s="18">
        <v>1968</v>
      </c>
      <c r="E150" s="18">
        <v>2028</v>
      </c>
      <c r="F150" s="18">
        <v>2088</v>
      </c>
      <c r="G150" s="19">
        <v>1908</v>
      </c>
    </row>
    <row r="151" spans="2:7" ht="15.75" hidden="1">
      <c r="B151" s="16">
        <v>46</v>
      </c>
      <c r="C151" s="17" t="s">
        <v>88</v>
      </c>
      <c r="D151" s="18">
        <v>1969</v>
      </c>
      <c r="E151" s="18">
        <v>2029</v>
      </c>
      <c r="F151" s="18">
        <v>2089</v>
      </c>
      <c r="G151" s="19">
        <v>1909</v>
      </c>
    </row>
    <row r="152" spans="2:7" ht="30.75" hidden="1">
      <c r="B152" s="16">
        <v>47</v>
      </c>
      <c r="C152" s="17" t="s">
        <v>89</v>
      </c>
      <c r="D152" s="18">
        <v>1970</v>
      </c>
      <c r="E152" s="18">
        <v>2030</v>
      </c>
      <c r="F152" s="18">
        <v>2090</v>
      </c>
      <c r="G152" s="19">
        <v>1910</v>
      </c>
    </row>
    <row r="153" spans="2:7" ht="15.75" hidden="1">
      <c r="B153" s="16">
        <v>48</v>
      </c>
      <c r="C153" s="17" t="s">
        <v>90</v>
      </c>
      <c r="D153" s="18">
        <v>1971</v>
      </c>
      <c r="E153" s="18">
        <v>2031</v>
      </c>
      <c r="F153" s="18">
        <v>2091</v>
      </c>
      <c r="G153" s="19">
        <v>1911</v>
      </c>
    </row>
    <row r="154" spans="2:7" ht="15.75" hidden="1">
      <c r="B154" s="16">
        <v>49</v>
      </c>
      <c r="C154" s="17" t="s">
        <v>91</v>
      </c>
      <c r="D154" s="18">
        <v>1972</v>
      </c>
      <c r="E154" s="18">
        <v>2032</v>
      </c>
      <c r="F154" s="18">
        <v>2092</v>
      </c>
      <c r="G154" s="19">
        <v>1912</v>
      </c>
    </row>
    <row r="155" spans="2:7" ht="15.75" hidden="1">
      <c r="B155" s="16">
        <v>50</v>
      </c>
      <c r="C155" s="17" t="s">
        <v>92</v>
      </c>
      <c r="D155" s="18">
        <v>1973</v>
      </c>
      <c r="E155" s="18">
        <v>2033</v>
      </c>
      <c r="F155" s="18">
        <v>2093</v>
      </c>
      <c r="G155" s="19">
        <v>1913</v>
      </c>
    </row>
    <row r="156" spans="2:7" ht="30.75" hidden="1">
      <c r="B156" s="16">
        <v>51</v>
      </c>
      <c r="C156" s="17" t="s">
        <v>93</v>
      </c>
      <c r="D156" s="18">
        <v>1974</v>
      </c>
      <c r="E156" s="18">
        <v>2034</v>
      </c>
      <c r="F156" s="18">
        <v>2094</v>
      </c>
      <c r="G156" s="19">
        <v>1914</v>
      </c>
    </row>
    <row r="157" spans="2:7" ht="15.75" hidden="1">
      <c r="B157" s="16">
        <v>52</v>
      </c>
      <c r="C157" s="17" t="s">
        <v>94</v>
      </c>
      <c r="D157" s="18">
        <v>1975</v>
      </c>
      <c r="E157" s="18">
        <v>2035</v>
      </c>
      <c r="F157" s="18">
        <v>2095</v>
      </c>
      <c r="G157" s="19">
        <v>1915</v>
      </c>
    </row>
    <row r="158" spans="2:7" ht="30.75" hidden="1">
      <c r="B158" s="16">
        <v>53</v>
      </c>
      <c r="C158" s="17" t="s">
        <v>95</v>
      </c>
      <c r="D158" s="18">
        <v>1976</v>
      </c>
      <c r="E158" s="18">
        <v>2036</v>
      </c>
      <c r="F158" s="18">
        <v>2096</v>
      </c>
      <c r="G158" s="19">
        <v>1916</v>
      </c>
    </row>
    <row r="159" spans="2:7" ht="15.75" hidden="1">
      <c r="B159" s="16">
        <v>54</v>
      </c>
      <c r="C159" s="17" t="s">
        <v>96</v>
      </c>
      <c r="D159" s="18">
        <v>1977</v>
      </c>
      <c r="E159" s="18">
        <v>2037</v>
      </c>
      <c r="F159" s="18">
        <v>2097</v>
      </c>
      <c r="G159" s="19">
        <v>1917</v>
      </c>
    </row>
    <row r="160" spans="2:7" ht="30.75" hidden="1">
      <c r="B160" s="16">
        <v>55</v>
      </c>
      <c r="C160" s="17" t="s">
        <v>97</v>
      </c>
      <c r="D160" s="18">
        <v>1978</v>
      </c>
      <c r="E160" s="18">
        <v>2038</v>
      </c>
      <c r="F160" s="18">
        <v>2098</v>
      </c>
      <c r="G160" s="19">
        <v>1918</v>
      </c>
    </row>
    <row r="161" spans="2:7" ht="15.75" hidden="1">
      <c r="B161" s="16">
        <v>56</v>
      </c>
      <c r="C161" s="17" t="s">
        <v>98</v>
      </c>
      <c r="D161" s="18">
        <v>1979</v>
      </c>
      <c r="E161" s="18">
        <v>2039</v>
      </c>
      <c r="F161" s="18">
        <v>2099</v>
      </c>
      <c r="G161" s="19">
        <v>1919</v>
      </c>
    </row>
    <row r="162" spans="2:7" ht="30.75" hidden="1">
      <c r="B162" s="16">
        <v>57</v>
      </c>
      <c r="C162" s="17" t="s">
        <v>99</v>
      </c>
      <c r="D162" s="18">
        <v>1980</v>
      </c>
      <c r="E162" s="18">
        <v>2040</v>
      </c>
      <c r="F162" s="18">
        <v>2100</v>
      </c>
      <c r="G162" s="19">
        <v>1920</v>
      </c>
    </row>
    <row r="163" spans="2:7" ht="15.75" hidden="1">
      <c r="B163" s="16">
        <v>58</v>
      </c>
      <c r="C163" s="17" t="s">
        <v>100</v>
      </c>
      <c r="D163" s="18">
        <v>1981</v>
      </c>
      <c r="E163" s="18">
        <v>2041</v>
      </c>
      <c r="F163" s="18">
        <v>2101</v>
      </c>
      <c r="G163" s="19">
        <v>1921</v>
      </c>
    </row>
    <row r="164" spans="2:7" ht="30.75" hidden="1">
      <c r="B164" s="16">
        <v>59</v>
      </c>
      <c r="C164" s="17" t="s">
        <v>101</v>
      </c>
      <c r="D164" s="18">
        <v>1982</v>
      </c>
      <c r="E164" s="18">
        <v>2042</v>
      </c>
      <c r="F164" s="18">
        <v>2102</v>
      </c>
      <c r="G164" s="19">
        <v>1922</v>
      </c>
    </row>
    <row r="165" spans="2:7" ht="15.75" hidden="1">
      <c r="B165" s="16">
        <v>60</v>
      </c>
      <c r="C165" s="17" t="s">
        <v>102</v>
      </c>
      <c r="D165" s="18">
        <v>1983</v>
      </c>
      <c r="E165" s="18">
        <v>2043</v>
      </c>
      <c r="F165" s="18">
        <v>2103</v>
      </c>
      <c r="G165" s="19">
        <v>1923</v>
      </c>
    </row>
  </sheetData>
  <sheetProtection password="C4BF" sheet="1" objects="1" scenarios="1" selectLockedCells="1" selectUnlockedCells="1"/>
  <mergeCells count="35">
    <mergeCell ref="H81:M103"/>
    <mergeCell ref="B31:G53"/>
    <mergeCell ref="H31:M53"/>
    <mergeCell ref="B56:G78"/>
    <mergeCell ref="H56:M78"/>
    <mergeCell ref="B55:G55"/>
    <mergeCell ref="H55:M55"/>
    <mergeCell ref="H79:M79"/>
    <mergeCell ref="H54:M54"/>
    <mergeCell ref="H80:M80"/>
    <mergeCell ref="A5:A23"/>
    <mergeCell ref="A31:A49"/>
    <mergeCell ref="A56:A74"/>
    <mergeCell ref="B5:G5"/>
    <mergeCell ref="B6:G28"/>
    <mergeCell ref="B30:G30"/>
    <mergeCell ref="H29:M29"/>
    <mergeCell ref="H30:M30"/>
    <mergeCell ref="A81:A99"/>
    <mergeCell ref="A1:A4"/>
    <mergeCell ref="B3:B4"/>
    <mergeCell ref="C3:D4"/>
    <mergeCell ref="B80:G80"/>
    <mergeCell ref="B81:G103"/>
    <mergeCell ref="E3:F4"/>
    <mergeCell ref="B2:M2"/>
    <mergeCell ref="B1:M1"/>
    <mergeCell ref="G3:G4"/>
    <mergeCell ref="R3:S3"/>
    <mergeCell ref="O20:P20"/>
    <mergeCell ref="H4:J4"/>
    <mergeCell ref="L4:M4"/>
    <mergeCell ref="I3:J3"/>
    <mergeCell ref="H6:M28"/>
    <mergeCell ref="H5:M5"/>
  </mergeCells>
  <hyperlinks>
    <hyperlink ref="H29:M29" location="'Mo dau'!A1" display="QUAY VỀ TRANG MỞ ĐẦU"/>
    <hyperlink ref="H79:M79" location="'Mo dau'!A1" display="QUAY VỀ TRANG MỞ ĐẦU"/>
    <hyperlink ref="H54:M54" location="'Mo dau'!A1" display="QUAY VỀ TRANG MỞ ĐẦU"/>
    <hyperlink ref="H3" r:id="rId1" tooltip="VAN PHUOC  FUNERAL SERVICES WEB PAGES" display="VAN PHUOC  FUNERAL SERVICES WEB PAGES"/>
    <hyperlink ref="A1:A2" location="'Mo dau'!A1" tooltip="Quay về mở đầu" display="Quay về mở đầu"/>
    <hyperlink ref="B1:H1" r:id="rId2" tooltip="MOI BAN GHE THAM TRANG WEB CUA TRAI HOM VAN PHUOC" display="COI NGÀY-GiỜ &amp; CHỌN PHƯƠNG HƯỚNG - BY LƯƠNG CHIÊU - VẠN PHƯỚC FUNERAL SERVICES"/>
  </hyperlinks>
  <printOptions/>
  <pageMargins left="0.14" right="0.19" top="1.02" bottom="1.24" header="0.47" footer="0.57"/>
  <pageSetup orientation="portrait" paperSize="9" scale="85" r:id="rId6"/>
  <headerFooter alignWithMargins="0">
    <oddHeader>&amp;CVẠN PHƯỚC FUNERAL SERVICES</oddHeader>
  </headerFooter>
  <drawing r:id="rId5"/>
  <legacyDrawing r:id="rId4"/>
</worksheet>
</file>

<file path=xl/worksheets/sheet2.xml><?xml version="1.0" encoding="utf-8"?>
<worksheet xmlns="http://schemas.openxmlformats.org/spreadsheetml/2006/main" xmlns:r="http://schemas.openxmlformats.org/officeDocument/2006/relationships">
  <dimension ref="A1:T165"/>
  <sheetViews>
    <sheetView showGridLines="0" tabSelected="1" zoomScale="86" zoomScaleNormal="86" zoomScalePageLayoutView="0" workbookViewId="0" topLeftCell="B1">
      <selection activeCell="O56" sqref="O56"/>
    </sheetView>
  </sheetViews>
  <sheetFormatPr defaultColWidth="9.140625" defaultRowHeight="12.75"/>
  <cols>
    <col min="1" max="1" width="4.421875" style="0" customWidth="1"/>
    <col min="2" max="2" width="10.28125" style="0" customWidth="1"/>
    <col min="3" max="3" width="21.28125" style="22" customWidth="1"/>
    <col min="6" max="6" width="7.57421875" style="0" customWidth="1"/>
    <col min="8" max="8" width="15.28125" style="0" customWidth="1"/>
    <col min="9" max="9" width="6.57421875" style="0" customWidth="1"/>
    <col min="10" max="10" width="4.8515625" style="0" customWidth="1"/>
    <col min="12" max="12" width="10.140625" style="0" customWidth="1"/>
    <col min="13" max="13" width="15.8515625" style="0" customWidth="1"/>
    <col min="14" max="14" width="7.57421875" style="0" customWidth="1"/>
    <col min="15" max="15" width="11.421875" style="1" customWidth="1"/>
    <col min="16" max="16" width="18.140625" style="1" customWidth="1"/>
    <col min="17" max="17" width="10.8515625" style="1" customWidth="1"/>
    <col min="18" max="18" width="11.7109375" style="1" customWidth="1"/>
    <col min="19" max="19" width="10.140625" style="1" customWidth="1"/>
    <col min="20" max="20" width="7.57421875" style="1" customWidth="1"/>
    <col min="21" max="21" width="7.57421875" style="0" customWidth="1"/>
  </cols>
  <sheetData>
    <row r="1" spans="1:20" ht="23.25" customHeight="1">
      <c r="A1" s="75"/>
      <c r="B1" s="48"/>
      <c r="C1" s="48"/>
      <c r="D1" s="48"/>
      <c r="E1" s="48"/>
      <c r="F1" s="48"/>
      <c r="G1" s="48"/>
      <c r="H1" s="48"/>
      <c r="I1" s="48"/>
      <c r="J1" s="48"/>
      <c r="K1" s="48"/>
      <c r="L1" s="48"/>
      <c r="M1" s="49"/>
      <c r="O1" s="21"/>
      <c r="P1" s="21"/>
      <c r="Q1" s="21"/>
      <c r="R1" s="21"/>
      <c r="S1" s="21"/>
      <c r="T1" s="21"/>
    </row>
    <row r="2" spans="1:20" ht="20.25" customHeight="1">
      <c r="A2" s="76"/>
      <c r="B2" s="87" t="s">
        <v>2</v>
      </c>
      <c r="C2" s="87"/>
      <c r="D2" s="87"/>
      <c r="E2" s="87"/>
      <c r="F2" s="87"/>
      <c r="G2" s="87"/>
      <c r="H2" s="87"/>
      <c r="I2" s="87"/>
      <c r="J2" s="87"/>
      <c r="K2" s="87"/>
      <c r="L2" s="87"/>
      <c r="M2" s="88"/>
      <c r="O2" s="21"/>
      <c r="P2" s="21"/>
      <c r="Q2" s="21"/>
      <c r="R2" s="21"/>
      <c r="S2" s="21"/>
      <c r="T2" s="21"/>
    </row>
    <row r="3" spans="1:20" s="6" customFormat="1" ht="67.5" customHeight="1">
      <c r="A3" s="76"/>
      <c r="B3" s="78" t="s">
        <v>3</v>
      </c>
      <c r="C3" s="80" t="s">
        <v>4</v>
      </c>
      <c r="D3" s="80"/>
      <c r="E3" s="85" t="str">
        <f>$R$3</f>
        <v>1864-1924 1984-2044 (giáp tý)</v>
      </c>
      <c r="F3" s="85"/>
      <c r="G3" s="50"/>
      <c r="H3" s="35"/>
      <c r="I3" s="98" t="s">
        <v>6</v>
      </c>
      <c r="J3" s="98"/>
      <c r="K3" s="36">
        <f>$R$4</f>
        <v>1</v>
      </c>
      <c r="L3" s="37" t="s">
        <v>7</v>
      </c>
      <c r="M3" s="38" t="str">
        <f>$S$5&amp;" (thuộc "&amp;$S$8&amp;")"</f>
        <v>khảm (thuộc Đông mạng)</v>
      </c>
      <c r="O3" s="24"/>
      <c r="P3" s="44">
        <v>1981</v>
      </c>
      <c r="Q3" s="45">
        <v>1</v>
      </c>
      <c r="R3" s="95" t="str">
        <f>VLOOKUP($Q$3,$B106:$G$166,6)&amp;"-"&amp;VLOOKUP($Q$3,$B106:$F$166,3)&amp;" "&amp;VLOOKUP($Q$3,$B106:$F$166,4)&amp;"-"&amp;VLOOKUP($Q$3,$B106:$F$166,5)&amp;" ("&amp;VLOOKUP($Q$3,$B106:$F$166,2)&amp;")"</f>
        <v>1864-1924 1984-2044 (giáp tý)</v>
      </c>
      <c r="S3" s="95"/>
      <c r="T3" s="24"/>
    </row>
    <row r="4" spans="1:20" s="6" customFormat="1" ht="29.25" customHeight="1" thickBot="1">
      <c r="A4" s="77"/>
      <c r="B4" s="79"/>
      <c r="C4" s="81"/>
      <c r="D4" s="81"/>
      <c r="E4" s="86"/>
      <c r="F4" s="86"/>
      <c r="G4" s="94"/>
      <c r="H4" s="96"/>
      <c r="I4" s="96"/>
      <c r="J4" s="96"/>
      <c r="K4" s="39"/>
      <c r="L4" s="97"/>
      <c r="M4" s="97"/>
      <c r="O4" s="24"/>
      <c r="P4" s="41"/>
      <c r="Q4" s="40" t="s">
        <v>103</v>
      </c>
      <c r="R4" s="46">
        <v>1</v>
      </c>
      <c r="S4" s="41"/>
      <c r="T4" s="24"/>
    </row>
    <row r="5" spans="1:20" ht="22.5" customHeight="1">
      <c r="A5" s="89" t="s">
        <v>10</v>
      </c>
      <c r="B5" s="69" t="s">
        <v>11</v>
      </c>
      <c r="C5" s="69"/>
      <c r="D5" s="69"/>
      <c r="E5" s="69"/>
      <c r="F5" s="69"/>
      <c r="G5" s="69"/>
      <c r="H5" s="69" t="s">
        <v>12</v>
      </c>
      <c r="I5" s="69"/>
      <c r="J5" s="69"/>
      <c r="K5" s="69"/>
      <c r="L5" s="69"/>
      <c r="M5" s="69"/>
      <c r="O5" s="21"/>
      <c r="P5" s="26" t="s">
        <v>13</v>
      </c>
      <c r="Q5" s="26"/>
      <c r="R5" s="26"/>
      <c r="S5" s="28" t="str">
        <f>IF(K3=1,Q7,R7)</f>
        <v>khảm</v>
      </c>
      <c r="T5" s="21"/>
    </row>
    <row r="6" spans="1:20" ht="12.75">
      <c r="A6" s="89"/>
      <c r="B6" s="60"/>
      <c r="C6" s="61"/>
      <c r="D6" s="61"/>
      <c r="E6" s="61"/>
      <c r="F6" s="61"/>
      <c r="G6" s="62"/>
      <c r="H6" s="60"/>
      <c r="I6" s="61"/>
      <c r="J6" s="61"/>
      <c r="K6" s="61"/>
      <c r="L6" s="61"/>
      <c r="M6" s="62"/>
      <c r="O6" s="21"/>
      <c r="P6" s="42" t="s">
        <v>14</v>
      </c>
      <c r="Q6" s="42">
        <f>IF(MOD($P$3-4,9)=0,9,MOD($P$3-4,9))</f>
        <v>6</v>
      </c>
      <c r="R6" s="42">
        <f>IF(MOD($P$3-1,9)=0,9,MOD($P$3-1,9))</f>
        <v>9</v>
      </c>
      <c r="S6" s="27" t="s">
        <v>15</v>
      </c>
      <c r="T6" s="21"/>
    </row>
    <row r="7" spans="1:20" ht="12.75">
      <c r="A7" s="89"/>
      <c r="B7" s="63"/>
      <c r="C7" s="64"/>
      <c r="D7" s="64"/>
      <c r="E7" s="64"/>
      <c r="F7" s="64"/>
      <c r="G7" s="65"/>
      <c r="H7" s="63"/>
      <c r="I7" s="64"/>
      <c r="J7" s="64"/>
      <c r="K7" s="64"/>
      <c r="L7" s="64"/>
      <c r="M7" s="65"/>
      <c r="O7" s="21"/>
      <c r="P7" s="42" t="s">
        <v>16</v>
      </c>
      <c r="Q7" s="42" t="str">
        <f>VLOOKUP(Q6,P9:R17,2)</f>
        <v>khảm</v>
      </c>
      <c r="R7" s="42" t="str">
        <f>VLOOKUP(R6,P9:R17,3)</f>
        <v>cấn</v>
      </c>
      <c r="S7" s="27" t="s">
        <v>17</v>
      </c>
      <c r="T7" s="21"/>
    </row>
    <row r="8" spans="1:20" ht="12.75">
      <c r="A8" s="89"/>
      <c r="B8" s="63"/>
      <c r="C8" s="64"/>
      <c r="D8" s="64"/>
      <c r="E8" s="64"/>
      <c r="F8" s="64"/>
      <c r="G8" s="65"/>
      <c r="H8" s="63"/>
      <c r="I8" s="64"/>
      <c r="J8" s="64"/>
      <c r="K8" s="64"/>
      <c r="L8" s="64"/>
      <c r="M8" s="65"/>
      <c r="O8" s="21"/>
      <c r="P8" s="27" t="s">
        <v>14</v>
      </c>
      <c r="Q8" s="27" t="s">
        <v>18</v>
      </c>
      <c r="R8" s="27" t="s">
        <v>19</v>
      </c>
      <c r="S8" s="29" t="str">
        <f>IF($S$5="khôn","Tây mạng",IF($S$5="đoài","Tây mạng",IF($S$5="càn","Tây mạng",IF($S$5="cấn","Tây mạng","Đông mạng"))))</f>
        <v>Đông mạng</v>
      </c>
      <c r="T8" s="21"/>
    </row>
    <row r="9" spans="1:20" ht="12.75">
      <c r="A9" s="89"/>
      <c r="B9" s="63"/>
      <c r="C9" s="64"/>
      <c r="D9" s="64"/>
      <c r="E9" s="64"/>
      <c r="F9" s="64"/>
      <c r="G9" s="65"/>
      <c r="H9" s="63"/>
      <c r="I9" s="64"/>
      <c r="J9" s="64"/>
      <c r="K9" s="64"/>
      <c r="L9" s="64"/>
      <c r="M9" s="65"/>
      <c r="O9" s="21"/>
      <c r="P9" s="42">
        <v>1</v>
      </c>
      <c r="Q9" s="42" t="s">
        <v>20</v>
      </c>
      <c r="R9" s="42" t="s">
        <v>20</v>
      </c>
      <c r="S9" s="43"/>
      <c r="T9" s="21"/>
    </row>
    <row r="10" spans="1:20" ht="12.75">
      <c r="A10" s="89"/>
      <c r="B10" s="63"/>
      <c r="C10" s="64"/>
      <c r="D10" s="64"/>
      <c r="E10" s="64"/>
      <c r="F10" s="64"/>
      <c r="G10" s="65"/>
      <c r="H10" s="63"/>
      <c r="I10" s="64"/>
      <c r="J10" s="64"/>
      <c r="K10" s="64"/>
      <c r="L10" s="64"/>
      <c r="M10" s="65"/>
      <c r="O10" s="21"/>
      <c r="P10" s="42">
        <v>2</v>
      </c>
      <c r="Q10" s="42" t="s">
        <v>21</v>
      </c>
      <c r="R10" s="42" t="s">
        <v>22</v>
      </c>
      <c r="S10" s="43"/>
      <c r="T10" s="21"/>
    </row>
    <row r="11" spans="1:20" ht="12.75">
      <c r="A11" s="89"/>
      <c r="B11" s="63"/>
      <c r="C11" s="64"/>
      <c r="D11" s="64"/>
      <c r="E11" s="64"/>
      <c r="F11" s="64"/>
      <c r="G11" s="65"/>
      <c r="H11" s="63"/>
      <c r="I11" s="64"/>
      <c r="J11" s="64"/>
      <c r="K11" s="64"/>
      <c r="L11" s="64"/>
      <c r="M11" s="65"/>
      <c r="O11" s="21"/>
      <c r="P11" s="42">
        <v>3</v>
      </c>
      <c r="Q11" s="42" t="s">
        <v>23</v>
      </c>
      <c r="R11" s="42" t="s">
        <v>24</v>
      </c>
      <c r="S11" s="43"/>
      <c r="T11" s="21"/>
    </row>
    <row r="12" spans="1:20" ht="12.75">
      <c r="A12" s="89"/>
      <c r="B12" s="63"/>
      <c r="C12" s="64"/>
      <c r="D12" s="64"/>
      <c r="E12" s="64"/>
      <c r="F12" s="64"/>
      <c r="G12" s="65"/>
      <c r="H12" s="63"/>
      <c r="I12" s="64"/>
      <c r="J12" s="64"/>
      <c r="K12" s="64"/>
      <c r="L12" s="64"/>
      <c r="M12" s="65"/>
      <c r="O12" s="21"/>
      <c r="P12" s="42">
        <v>4</v>
      </c>
      <c r="Q12" s="42" t="s">
        <v>27</v>
      </c>
      <c r="R12" s="42" t="s">
        <v>25</v>
      </c>
      <c r="S12" s="43"/>
      <c r="T12" s="21"/>
    </row>
    <row r="13" spans="1:20" ht="12.75">
      <c r="A13" s="89"/>
      <c r="B13" s="63"/>
      <c r="C13" s="64"/>
      <c r="D13" s="64"/>
      <c r="E13" s="64"/>
      <c r="F13" s="64"/>
      <c r="G13" s="65"/>
      <c r="H13" s="63"/>
      <c r="I13" s="64"/>
      <c r="J13" s="64"/>
      <c r="K13" s="64"/>
      <c r="L13" s="64"/>
      <c r="M13" s="65"/>
      <c r="O13" s="21"/>
      <c r="P13" s="42">
        <v>5</v>
      </c>
      <c r="Q13" s="42" t="s">
        <v>21</v>
      </c>
      <c r="R13" s="42" t="s">
        <v>26</v>
      </c>
      <c r="S13" s="43"/>
      <c r="T13" s="21"/>
    </row>
    <row r="14" spans="1:20" ht="12.75">
      <c r="A14" s="89"/>
      <c r="B14" s="63"/>
      <c r="C14" s="64"/>
      <c r="D14" s="64"/>
      <c r="E14" s="64"/>
      <c r="F14" s="64"/>
      <c r="G14" s="65"/>
      <c r="H14" s="63"/>
      <c r="I14" s="64"/>
      <c r="J14" s="64"/>
      <c r="K14" s="64"/>
      <c r="L14" s="64"/>
      <c r="M14" s="65"/>
      <c r="O14" s="21"/>
      <c r="P14" s="42">
        <v>6</v>
      </c>
      <c r="Q14" s="42" t="s">
        <v>26</v>
      </c>
      <c r="R14" s="42" t="s">
        <v>21</v>
      </c>
      <c r="S14" s="43"/>
      <c r="T14" s="21"/>
    </row>
    <row r="15" spans="1:20" ht="12.75">
      <c r="A15" s="89"/>
      <c r="B15" s="63"/>
      <c r="C15" s="64"/>
      <c r="D15" s="64"/>
      <c r="E15" s="64"/>
      <c r="F15" s="64"/>
      <c r="G15" s="65"/>
      <c r="H15" s="63"/>
      <c r="I15" s="64"/>
      <c r="J15" s="64"/>
      <c r="K15" s="64"/>
      <c r="L15" s="64"/>
      <c r="M15" s="65"/>
      <c r="O15" s="21"/>
      <c r="P15" s="42">
        <v>7</v>
      </c>
      <c r="Q15" s="42" t="s">
        <v>25</v>
      </c>
      <c r="R15" s="42" t="s">
        <v>27</v>
      </c>
      <c r="S15" s="43"/>
      <c r="T15" s="21"/>
    </row>
    <row r="16" spans="1:20" ht="12.75">
      <c r="A16" s="89"/>
      <c r="B16" s="63"/>
      <c r="C16" s="64"/>
      <c r="D16" s="64"/>
      <c r="E16" s="64"/>
      <c r="F16" s="64"/>
      <c r="G16" s="65"/>
      <c r="H16" s="63"/>
      <c r="I16" s="64"/>
      <c r="J16" s="64"/>
      <c r="K16" s="64"/>
      <c r="L16" s="64"/>
      <c r="M16" s="65"/>
      <c r="O16" s="21"/>
      <c r="P16" s="42">
        <v>8</v>
      </c>
      <c r="Q16" s="42" t="s">
        <v>24</v>
      </c>
      <c r="R16" s="42" t="s">
        <v>23</v>
      </c>
      <c r="S16" s="43"/>
      <c r="T16" s="21"/>
    </row>
    <row r="17" spans="1:20" ht="12.75">
      <c r="A17" s="89"/>
      <c r="B17" s="63"/>
      <c r="C17" s="64"/>
      <c r="D17" s="64"/>
      <c r="E17" s="64"/>
      <c r="F17" s="64"/>
      <c r="G17" s="65"/>
      <c r="H17" s="63"/>
      <c r="I17" s="64"/>
      <c r="J17" s="64"/>
      <c r="K17" s="64"/>
      <c r="L17" s="64"/>
      <c r="M17" s="65"/>
      <c r="O17" s="21"/>
      <c r="P17" s="42">
        <v>9</v>
      </c>
      <c r="Q17" s="42" t="s">
        <v>22</v>
      </c>
      <c r="R17" s="42" t="s">
        <v>24</v>
      </c>
      <c r="S17" s="43"/>
      <c r="T17" s="21"/>
    </row>
    <row r="18" spans="1:20" ht="12.75">
      <c r="A18" s="89"/>
      <c r="B18" s="63"/>
      <c r="C18" s="64"/>
      <c r="D18" s="64"/>
      <c r="E18" s="64"/>
      <c r="F18" s="64"/>
      <c r="G18" s="65"/>
      <c r="H18" s="63"/>
      <c r="I18" s="64"/>
      <c r="J18" s="64"/>
      <c r="K18" s="64"/>
      <c r="L18" s="64"/>
      <c r="M18" s="65"/>
      <c r="O18" s="21"/>
      <c r="P18" s="21"/>
      <c r="Q18" s="21"/>
      <c r="R18" s="21"/>
      <c r="S18" s="21"/>
      <c r="T18" s="21"/>
    </row>
    <row r="19" spans="1:20" ht="12.75">
      <c r="A19" s="89"/>
      <c r="B19" s="63"/>
      <c r="C19" s="64"/>
      <c r="D19" s="64"/>
      <c r="E19" s="64"/>
      <c r="F19" s="64"/>
      <c r="G19" s="65"/>
      <c r="H19" s="63"/>
      <c r="I19" s="64"/>
      <c r="J19" s="64"/>
      <c r="K19" s="64"/>
      <c r="L19" s="64"/>
      <c r="M19" s="65"/>
      <c r="O19" s="21"/>
      <c r="P19" s="21"/>
      <c r="Q19" s="21"/>
      <c r="R19" s="21"/>
      <c r="S19" s="21"/>
      <c r="T19" s="21"/>
    </row>
    <row r="20" spans="1:20" ht="12.75">
      <c r="A20" s="89"/>
      <c r="B20" s="63"/>
      <c r="C20" s="64"/>
      <c r="D20" s="64"/>
      <c r="E20" s="64"/>
      <c r="F20" s="64"/>
      <c r="G20" s="65"/>
      <c r="H20" s="63"/>
      <c r="I20" s="64"/>
      <c r="J20" s="64"/>
      <c r="K20" s="64"/>
      <c r="L20" s="64"/>
      <c r="M20" s="65"/>
      <c r="O20" s="93"/>
      <c r="P20" s="93"/>
      <c r="Q20" s="93"/>
      <c r="R20" s="93"/>
      <c r="S20" s="21"/>
      <c r="T20" s="21"/>
    </row>
    <row r="21" spans="1:20" ht="24.75" customHeight="1">
      <c r="A21" s="89"/>
      <c r="B21" s="63"/>
      <c r="C21" s="64"/>
      <c r="D21" s="64"/>
      <c r="E21" s="64"/>
      <c r="F21" s="64"/>
      <c r="G21" s="65"/>
      <c r="H21" s="63"/>
      <c r="I21" s="64"/>
      <c r="J21" s="64"/>
      <c r="K21" s="64"/>
      <c r="L21" s="64"/>
      <c r="M21" s="65"/>
      <c r="O21" s="30"/>
      <c r="P21" s="31"/>
      <c r="Q21" s="30"/>
      <c r="R21" s="30"/>
      <c r="S21" s="21"/>
      <c r="T21" s="21"/>
    </row>
    <row r="22" spans="1:20" ht="15" customHeight="1">
      <c r="A22" s="89"/>
      <c r="B22" s="63"/>
      <c r="C22" s="64"/>
      <c r="D22" s="64"/>
      <c r="E22" s="64"/>
      <c r="F22" s="64"/>
      <c r="G22" s="65"/>
      <c r="H22" s="63"/>
      <c r="I22" s="64"/>
      <c r="J22" s="64"/>
      <c r="K22" s="64"/>
      <c r="L22" s="64"/>
      <c r="M22" s="65"/>
      <c r="O22" s="31"/>
      <c r="P22" s="30"/>
      <c r="Q22" s="30"/>
      <c r="R22" s="30"/>
      <c r="S22" s="21"/>
      <c r="T22" s="21"/>
    </row>
    <row r="23" spans="1:20" ht="12.75">
      <c r="A23" s="90"/>
      <c r="B23" s="63"/>
      <c r="C23" s="64"/>
      <c r="D23" s="64"/>
      <c r="E23" s="64"/>
      <c r="F23" s="64"/>
      <c r="G23" s="65"/>
      <c r="H23" s="63"/>
      <c r="I23" s="64"/>
      <c r="J23" s="64"/>
      <c r="K23" s="64"/>
      <c r="L23" s="64"/>
      <c r="M23" s="65"/>
      <c r="O23" s="31"/>
      <c r="P23" s="30"/>
      <c r="Q23" s="30"/>
      <c r="R23" s="25"/>
      <c r="S23" s="21"/>
      <c r="T23" s="21"/>
    </row>
    <row r="24" spans="2:20" ht="16.5" customHeight="1">
      <c r="B24" s="63"/>
      <c r="C24" s="64"/>
      <c r="D24" s="64"/>
      <c r="E24" s="64"/>
      <c r="F24" s="64"/>
      <c r="G24" s="65"/>
      <c r="H24" s="63"/>
      <c r="I24" s="64"/>
      <c r="J24" s="64"/>
      <c r="K24" s="64"/>
      <c r="L24" s="64"/>
      <c r="M24" s="65"/>
      <c r="O24" s="21"/>
      <c r="P24" s="32"/>
      <c r="Q24" s="32"/>
      <c r="R24" s="32"/>
      <c r="S24" s="21"/>
      <c r="T24" s="21"/>
    </row>
    <row r="25" spans="2:20" ht="13.5" customHeight="1">
      <c r="B25" s="63"/>
      <c r="C25" s="64"/>
      <c r="D25" s="64"/>
      <c r="E25" s="64"/>
      <c r="F25" s="64"/>
      <c r="G25" s="65"/>
      <c r="H25" s="63"/>
      <c r="I25" s="64"/>
      <c r="J25" s="64"/>
      <c r="K25" s="64"/>
      <c r="L25" s="64"/>
      <c r="M25" s="65"/>
      <c r="O25" s="21"/>
      <c r="P25" s="32"/>
      <c r="Q25" s="32"/>
      <c r="R25" s="32"/>
      <c r="S25" s="21"/>
      <c r="T25" s="21"/>
    </row>
    <row r="26" spans="2:20" ht="12.75">
      <c r="B26" s="63"/>
      <c r="C26" s="64"/>
      <c r="D26" s="64"/>
      <c r="E26" s="64"/>
      <c r="F26" s="64"/>
      <c r="G26" s="65"/>
      <c r="H26" s="63"/>
      <c r="I26" s="64"/>
      <c r="J26" s="64"/>
      <c r="K26" s="64"/>
      <c r="L26" s="64"/>
      <c r="M26" s="65"/>
      <c r="O26" s="21"/>
      <c r="P26" s="21"/>
      <c r="Q26" s="32"/>
      <c r="R26" s="32"/>
      <c r="S26" s="21"/>
      <c r="T26" s="21"/>
    </row>
    <row r="27" spans="2:20" ht="15" customHeight="1">
      <c r="B27" s="63"/>
      <c r="C27" s="64"/>
      <c r="D27" s="64"/>
      <c r="E27" s="64"/>
      <c r="F27" s="64"/>
      <c r="G27" s="65"/>
      <c r="H27" s="63"/>
      <c r="I27" s="64"/>
      <c r="J27" s="64"/>
      <c r="K27" s="64"/>
      <c r="L27" s="64"/>
      <c r="M27" s="65"/>
      <c r="O27" s="21"/>
      <c r="P27" s="32"/>
      <c r="Q27" s="32"/>
      <c r="R27" s="32"/>
      <c r="S27" s="21"/>
      <c r="T27" s="21"/>
    </row>
    <row r="28" spans="2:20" ht="15" customHeight="1">
      <c r="B28" s="66"/>
      <c r="C28" s="67"/>
      <c r="D28" s="67"/>
      <c r="E28" s="67"/>
      <c r="F28" s="67"/>
      <c r="G28" s="68"/>
      <c r="H28" s="66"/>
      <c r="I28" s="67"/>
      <c r="J28" s="67"/>
      <c r="K28" s="67"/>
      <c r="L28" s="67"/>
      <c r="M28" s="68"/>
      <c r="O28" s="21"/>
      <c r="P28" s="32"/>
      <c r="Q28" s="32"/>
      <c r="R28" s="32"/>
      <c r="S28" s="21"/>
      <c r="T28" s="21"/>
    </row>
    <row r="29" spans="2:20" ht="12.75">
      <c r="B29" s="14" t="s">
        <v>3</v>
      </c>
      <c r="H29" s="70" t="s">
        <v>33</v>
      </c>
      <c r="I29" s="70"/>
      <c r="J29" s="70"/>
      <c r="K29" s="70"/>
      <c r="L29" s="70"/>
      <c r="M29" s="70"/>
      <c r="O29" s="21"/>
      <c r="P29" s="32"/>
      <c r="Q29" s="32"/>
      <c r="R29" s="32"/>
      <c r="S29" s="21"/>
      <c r="T29" s="21"/>
    </row>
    <row r="30" spans="2:20" ht="18.75" customHeight="1">
      <c r="B30" s="71" t="s">
        <v>34</v>
      </c>
      <c r="C30" s="71"/>
      <c r="D30" s="71"/>
      <c r="E30" s="71"/>
      <c r="F30" s="71"/>
      <c r="G30" s="71"/>
      <c r="H30" s="71" t="s">
        <v>35</v>
      </c>
      <c r="I30" s="71"/>
      <c r="J30" s="71"/>
      <c r="K30" s="71"/>
      <c r="L30" s="71"/>
      <c r="M30" s="71"/>
      <c r="O30" s="21"/>
      <c r="P30" s="32"/>
      <c r="Q30" s="32"/>
      <c r="R30" s="32"/>
      <c r="S30" s="21"/>
      <c r="T30" s="21"/>
    </row>
    <row r="31" spans="1:20" ht="12.75">
      <c r="A31" s="72" t="s">
        <v>10</v>
      </c>
      <c r="B31" s="60"/>
      <c r="C31" s="61"/>
      <c r="D31" s="61"/>
      <c r="E31" s="61"/>
      <c r="F31" s="61"/>
      <c r="G31" s="62"/>
      <c r="H31" s="60"/>
      <c r="I31" s="61"/>
      <c r="J31" s="61"/>
      <c r="K31" s="61"/>
      <c r="L31" s="61"/>
      <c r="M31" s="62"/>
      <c r="O31" s="21"/>
      <c r="P31" s="32"/>
      <c r="Q31" s="32"/>
      <c r="R31" s="32"/>
      <c r="S31" s="21"/>
      <c r="T31" s="21"/>
    </row>
    <row r="32" spans="1:20" ht="12.75">
      <c r="A32" s="73"/>
      <c r="B32" s="63"/>
      <c r="C32" s="64"/>
      <c r="D32" s="64"/>
      <c r="E32" s="64"/>
      <c r="F32" s="64"/>
      <c r="G32" s="65"/>
      <c r="H32" s="63"/>
      <c r="I32" s="64"/>
      <c r="J32" s="64"/>
      <c r="K32" s="64"/>
      <c r="L32" s="64"/>
      <c r="M32" s="65"/>
      <c r="O32" s="33"/>
      <c r="P32" s="33"/>
      <c r="Q32" s="32"/>
      <c r="R32" s="32"/>
      <c r="S32" s="21"/>
      <c r="T32" s="21"/>
    </row>
    <row r="33" spans="1:20" ht="12.75">
      <c r="A33" s="73"/>
      <c r="B33" s="63"/>
      <c r="C33" s="64"/>
      <c r="D33" s="64"/>
      <c r="E33" s="64"/>
      <c r="F33" s="64"/>
      <c r="G33" s="65"/>
      <c r="H33" s="63"/>
      <c r="I33" s="64"/>
      <c r="J33" s="64"/>
      <c r="K33" s="64"/>
      <c r="L33" s="64"/>
      <c r="M33" s="65"/>
      <c r="O33" s="34"/>
      <c r="P33" s="34"/>
      <c r="Q33" s="32"/>
      <c r="R33" s="32"/>
      <c r="S33" s="21"/>
      <c r="T33" s="21"/>
    </row>
    <row r="34" spans="1:20" ht="12.75">
      <c r="A34" s="73"/>
      <c r="B34" s="63"/>
      <c r="C34" s="64"/>
      <c r="D34" s="64"/>
      <c r="E34" s="64"/>
      <c r="F34" s="64"/>
      <c r="G34" s="65"/>
      <c r="H34" s="63"/>
      <c r="I34" s="64"/>
      <c r="J34" s="64"/>
      <c r="K34" s="64"/>
      <c r="L34" s="64"/>
      <c r="M34" s="65"/>
      <c r="O34" s="21"/>
      <c r="P34" s="21"/>
      <c r="Q34" s="21"/>
      <c r="R34" s="21"/>
      <c r="S34" s="21"/>
      <c r="T34" s="21"/>
    </row>
    <row r="35" spans="1:20" ht="12.75">
      <c r="A35" s="73"/>
      <c r="B35" s="63"/>
      <c r="C35" s="64"/>
      <c r="D35" s="64"/>
      <c r="E35" s="64"/>
      <c r="F35" s="64"/>
      <c r="G35" s="65"/>
      <c r="H35" s="63"/>
      <c r="I35" s="64"/>
      <c r="J35" s="64"/>
      <c r="K35" s="64"/>
      <c r="L35" s="64"/>
      <c r="M35" s="65"/>
      <c r="O35" s="21"/>
      <c r="P35" s="21"/>
      <c r="Q35" s="21"/>
      <c r="R35" s="21"/>
      <c r="S35" s="21"/>
      <c r="T35" s="21"/>
    </row>
    <row r="36" spans="1:20" ht="12.75">
      <c r="A36" s="73"/>
      <c r="B36" s="63"/>
      <c r="C36" s="64"/>
      <c r="D36" s="64"/>
      <c r="E36" s="64"/>
      <c r="F36" s="64"/>
      <c r="G36" s="65"/>
      <c r="H36" s="63"/>
      <c r="I36" s="64"/>
      <c r="J36" s="64"/>
      <c r="K36" s="64"/>
      <c r="L36" s="64"/>
      <c r="M36" s="65"/>
      <c r="O36" s="21"/>
      <c r="P36" s="32"/>
      <c r="Q36" s="21"/>
      <c r="R36" s="21"/>
      <c r="S36" s="21"/>
      <c r="T36" s="21"/>
    </row>
    <row r="37" spans="1:20" ht="12.75">
      <c r="A37" s="73"/>
      <c r="B37" s="63"/>
      <c r="C37" s="64"/>
      <c r="D37" s="64"/>
      <c r="E37" s="64"/>
      <c r="F37" s="64"/>
      <c r="G37" s="65"/>
      <c r="H37" s="63"/>
      <c r="I37" s="64"/>
      <c r="J37" s="64"/>
      <c r="K37" s="64"/>
      <c r="L37" s="64"/>
      <c r="M37" s="65"/>
      <c r="O37" s="21"/>
      <c r="P37" s="32"/>
      <c r="Q37" s="21"/>
      <c r="R37" s="21"/>
      <c r="S37" s="21"/>
      <c r="T37" s="21"/>
    </row>
    <row r="38" spans="1:20" ht="12.75">
      <c r="A38" s="73"/>
      <c r="B38" s="63"/>
      <c r="C38" s="64"/>
      <c r="D38" s="64"/>
      <c r="E38" s="64"/>
      <c r="F38" s="64"/>
      <c r="G38" s="65"/>
      <c r="H38" s="63"/>
      <c r="I38" s="64"/>
      <c r="J38" s="64"/>
      <c r="K38" s="64"/>
      <c r="L38" s="64"/>
      <c r="M38" s="65"/>
      <c r="O38" s="21"/>
      <c r="P38" s="32"/>
      <c r="Q38" s="21"/>
      <c r="R38" s="21"/>
      <c r="S38" s="21"/>
      <c r="T38" s="21"/>
    </row>
    <row r="39" spans="1:20" ht="12.75">
      <c r="A39" s="73"/>
      <c r="B39" s="63"/>
      <c r="C39" s="64"/>
      <c r="D39" s="64"/>
      <c r="E39" s="64"/>
      <c r="F39" s="64"/>
      <c r="G39" s="65"/>
      <c r="H39" s="63"/>
      <c r="I39" s="64"/>
      <c r="J39" s="64"/>
      <c r="K39" s="64"/>
      <c r="L39" s="64"/>
      <c r="M39" s="65"/>
      <c r="O39" s="21"/>
      <c r="P39" s="32"/>
      <c r="Q39" s="21"/>
      <c r="R39" s="21"/>
      <c r="S39" s="21"/>
      <c r="T39" s="21"/>
    </row>
    <row r="40" spans="1:20" ht="12.75">
      <c r="A40" s="73"/>
      <c r="B40" s="63"/>
      <c r="C40" s="64"/>
      <c r="D40" s="64"/>
      <c r="E40" s="64"/>
      <c r="F40" s="64"/>
      <c r="G40" s="65"/>
      <c r="H40" s="63"/>
      <c r="I40" s="64"/>
      <c r="J40" s="64"/>
      <c r="K40" s="64"/>
      <c r="L40" s="64"/>
      <c r="M40" s="65"/>
      <c r="O40" s="21"/>
      <c r="P40" s="32"/>
      <c r="Q40" s="21"/>
      <c r="R40" s="21"/>
      <c r="S40" s="21"/>
      <c r="T40" s="21"/>
    </row>
    <row r="41" spans="1:20" ht="12.75">
      <c r="A41" s="73"/>
      <c r="B41" s="63"/>
      <c r="C41" s="64"/>
      <c r="D41" s="64"/>
      <c r="E41" s="64"/>
      <c r="F41" s="64"/>
      <c r="G41" s="65"/>
      <c r="H41" s="63"/>
      <c r="I41" s="64"/>
      <c r="J41" s="64"/>
      <c r="K41" s="64"/>
      <c r="L41" s="64"/>
      <c r="M41" s="65"/>
      <c r="O41" s="21"/>
      <c r="P41" s="32"/>
      <c r="Q41" s="21"/>
      <c r="R41" s="21"/>
      <c r="S41" s="21"/>
      <c r="T41" s="21"/>
    </row>
    <row r="42" spans="1:20" ht="12.75">
      <c r="A42" s="73"/>
      <c r="B42" s="63"/>
      <c r="C42" s="64"/>
      <c r="D42" s="64"/>
      <c r="E42" s="64"/>
      <c r="F42" s="64"/>
      <c r="G42" s="65"/>
      <c r="H42" s="63"/>
      <c r="I42" s="64"/>
      <c r="J42" s="64"/>
      <c r="K42" s="64"/>
      <c r="L42" s="64"/>
      <c r="M42" s="65"/>
      <c r="O42" s="21"/>
      <c r="P42" s="32"/>
      <c r="Q42" s="21"/>
      <c r="R42" s="21"/>
      <c r="S42" s="21"/>
      <c r="T42" s="21"/>
    </row>
    <row r="43" spans="1:20" ht="12.75">
      <c r="A43" s="73"/>
      <c r="B43" s="63"/>
      <c r="C43" s="64"/>
      <c r="D43" s="64"/>
      <c r="E43" s="64"/>
      <c r="F43" s="64"/>
      <c r="G43" s="65"/>
      <c r="H43" s="63"/>
      <c r="I43" s="64"/>
      <c r="J43" s="64"/>
      <c r="K43" s="64"/>
      <c r="L43" s="64"/>
      <c r="M43" s="65"/>
      <c r="O43" s="21"/>
      <c r="P43" s="32"/>
      <c r="Q43" s="21"/>
      <c r="R43" s="21"/>
      <c r="S43" s="21"/>
      <c r="T43" s="21"/>
    </row>
    <row r="44" spans="1:20" ht="12.75">
      <c r="A44" s="73"/>
      <c r="B44" s="63"/>
      <c r="C44" s="64"/>
      <c r="D44" s="64"/>
      <c r="E44" s="64"/>
      <c r="F44" s="64"/>
      <c r="G44" s="65"/>
      <c r="H44" s="63"/>
      <c r="I44" s="64"/>
      <c r="J44" s="64"/>
      <c r="K44" s="64"/>
      <c r="L44" s="64"/>
      <c r="M44" s="65"/>
      <c r="O44" s="21"/>
      <c r="P44" s="32"/>
      <c r="Q44" s="21"/>
      <c r="R44" s="21"/>
      <c r="S44" s="21"/>
      <c r="T44" s="21"/>
    </row>
    <row r="45" spans="1:20" ht="12.75">
      <c r="A45" s="73"/>
      <c r="B45" s="63"/>
      <c r="C45" s="64"/>
      <c r="D45" s="64"/>
      <c r="E45" s="64"/>
      <c r="F45" s="64"/>
      <c r="G45" s="65"/>
      <c r="H45" s="63"/>
      <c r="I45" s="64"/>
      <c r="J45" s="64"/>
      <c r="K45" s="64"/>
      <c r="L45" s="64"/>
      <c r="M45" s="65"/>
      <c r="O45" s="21"/>
      <c r="P45" s="32"/>
      <c r="Q45" s="21"/>
      <c r="R45" s="21"/>
      <c r="S45" s="21"/>
      <c r="T45" s="21"/>
    </row>
    <row r="46" spans="1:20" ht="12.75">
      <c r="A46" s="73"/>
      <c r="B46" s="63"/>
      <c r="C46" s="64"/>
      <c r="D46" s="64"/>
      <c r="E46" s="64"/>
      <c r="F46" s="64"/>
      <c r="G46" s="65"/>
      <c r="H46" s="63"/>
      <c r="I46" s="64"/>
      <c r="J46" s="64"/>
      <c r="K46" s="64"/>
      <c r="L46" s="64"/>
      <c r="M46" s="65"/>
      <c r="O46" s="21"/>
      <c r="P46" s="32"/>
      <c r="Q46" s="21"/>
      <c r="R46" s="21"/>
      <c r="S46" s="21"/>
      <c r="T46" s="21"/>
    </row>
    <row r="47" spans="1:20" ht="12.75">
      <c r="A47" s="73"/>
      <c r="B47" s="63"/>
      <c r="C47" s="64"/>
      <c r="D47" s="64"/>
      <c r="E47" s="64"/>
      <c r="F47" s="64"/>
      <c r="G47" s="65"/>
      <c r="H47" s="63"/>
      <c r="I47" s="64"/>
      <c r="J47" s="64"/>
      <c r="K47" s="64"/>
      <c r="L47" s="64"/>
      <c r="M47" s="65"/>
      <c r="O47" s="21"/>
      <c r="P47" s="32"/>
      <c r="Q47" s="21"/>
      <c r="R47" s="21"/>
      <c r="S47" s="21"/>
      <c r="T47" s="21"/>
    </row>
    <row r="48" spans="1:20" ht="12.75">
      <c r="A48" s="73"/>
      <c r="B48" s="63"/>
      <c r="C48" s="64"/>
      <c r="D48" s="64"/>
      <c r="E48" s="64"/>
      <c r="F48" s="64"/>
      <c r="G48" s="65"/>
      <c r="H48" s="63"/>
      <c r="I48" s="64"/>
      <c r="J48" s="64"/>
      <c r="K48" s="64"/>
      <c r="L48" s="64"/>
      <c r="M48" s="65"/>
      <c r="O48" s="21"/>
      <c r="P48" s="32"/>
      <c r="Q48" s="21"/>
      <c r="R48" s="21"/>
      <c r="S48" s="21"/>
      <c r="T48" s="21"/>
    </row>
    <row r="49" spans="1:20" ht="12.75">
      <c r="A49" s="74"/>
      <c r="B49" s="63"/>
      <c r="C49" s="64"/>
      <c r="D49" s="64"/>
      <c r="E49" s="64"/>
      <c r="F49" s="64"/>
      <c r="G49" s="65"/>
      <c r="H49" s="63"/>
      <c r="I49" s="64"/>
      <c r="J49" s="64"/>
      <c r="K49" s="64"/>
      <c r="L49" s="64"/>
      <c r="M49" s="65"/>
      <c r="O49" s="21"/>
      <c r="P49" s="32"/>
      <c r="Q49" s="21"/>
      <c r="R49" s="21"/>
      <c r="S49" s="21"/>
      <c r="T49" s="21"/>
    </row>
    <row r="50" spans="2:20" ht="12.75">
      <c r="B50" s="63"/>
      <c r="C50" s="64"/>
      <c r="D50" s="64"/>
      <c r="E50" s="64"/>
      <c r="F50" s="64"/>
      <c r="G50" s="65"/>
      <c r="H50" s="63"/>
      <c r="I50" s="64"/>
      <c r="J50" s="64"/>
      <c r="K50" s="64"/>
      <c r="L50" s="64"/>
      <c r="M50" s="65"/>
      <c r="O50" s="21"/>
      <c r="P50" s="32"/>
      <c r="Q50" s="21"/>
      <c r="R50" s="21"/>
      <c r="S50" s="21"/>
      <c r="T50" s="21"/>
    </row>
    <row r="51" spans="2:20" ht="12.75">
      <c r="B51" s="63"/>
      <c r="C51" s="64"/>
      <c r="D51" s="64"/>
      <c r="E51" s="64"/>
      <c r="F51" s="64"/>
      <c r="G51" s="65"/>
      <c r="H51" s="63"/>
      <c r="I51" s="64"/>
      <c r="J51" s="64"/>
      <c r="K51" s="64"/>
      <c r="L51" s="64"/>
      <c r="M51" s="65"/>
      <c r="O51" s="21"/>
      <c r="P51" s="32"/>
      <c r="Q51" s="21"/>
      <c r="R51" s="21"/>
      <c r="S51" s="21"/>
      <c r="T51" s="21"/>
    </row>
    <row r="52" spans="2:20" ht="12.75">
      <c r="B52" s="63"/>
      <c r="C52" s="64"/>
      <c r="D52" s="64"/>
      <c r="E52" s="64"/>
      <c r="F52" s="64"/>
      <c r="G52" s="65"/>
      <c r="H52" s="63"/>
      <c r="I52" s="64"/>
      <c r="J52" s="64"/>
      <c r="K52" s="64"/>
      <c r="L52" s="64"/>
      <c r="M52" s="65"/>
      <c r="O52" s="21"/>
      <c r="P52" s="32"/>
      <c r="Q52" s="21"/>
      <c r="R52" s="21"/>
      <c r="S52" s="21"/>
      <c r="T52" s="21"/>
    </row>
    <row r="53" spans="2:20" ht="12.75">
      <c r="B53" s="66"/>
      <c r="C53" s="67"/>
      <c r="D53" s="67"/>
      <c r="E53" s="67"/>
      <c r="F53" s="67"/>
      <c r="G53" s="68"/>
      <c r="H53" s="66"/>
      <c r="I53" s="67"/>
      <c r="J53" s="67"/>
      <c r="K53" s="67"/>
      <c r="L53" s="67"/>
      <c r="M53" s="68"/>
      <c r="O53" s="21"/>
      <c r="P53" s="32"/>
      <c r="Q53" s="21"/>
      <c r="R53" s="21"/>
      <c r="S53" s="21"/>
      <c r="T53" s="21"/>
    </row>
    <row r="54" spans="2:20" ht="12.75">
      <c r="B54" s="14" t="s">
        <v>3</v>
      </c>
      <c r="H54" s="92" t="s">
        <v>33</v>
      </c>
      <c r="I54" s="92"/>
      <c r="J54" s="92"/>
      <c r="K54" s="92"/>
      <c r="L54" s="92"/>
      <c r="M54" s="92"/>
      <c r="O54" s="21"/>
      <c r="P54" s="32"/>
      <c r="Q54" s="21"/>
      <c r="R54" s="21"/>
      <c r="S54" s="21"/>
      <c r="T54" s="21"/>
    </row>
    <row r="55" spans="2:20" ht="19.5" customHeight="1">
      <c r="B55" s="91" t="s">
        <v>38</v>
      </c>
      <c r="C55" s="91"/>
      <c r="D55" s="91"/>
      <c r="E55" s="91"/>
      <c r="F55" s="91"/>
      <c r="G55" s="91"/>
      <c r="H55" s="91" t="s">
        <v>39</v>
      </c>
      <c r="I55" s="91"/>
      <c r="J55" s="91"/>
      <c r="K55" s="91"/>
      <c r="L55" s="91"/>
      <c r="M55" s="91"/>
      <c r="O55" s="21"/>
      <c r="P55" s="32"/>
      <c r="Q55" s="21"/>
      <c r="R55" s="21"/>
      <c r="S55" s="21"/>
      <c r="T55" s="21"/>
    </row>
    <row r="56" spans="1:20" ht="12.75">
      <c r="A56" s="72" t="s">
        <v>10</v>
      </c>
      <c r="B56" s="60"/>
      <c r="C56" s="61"/>
      <c r="D56" s="61"/>
      <c r="E56" s="61"/>
      <c r="F56" s="61"/>
      <c r="G56" s="62"/>
      <c r="H56" s="60" t="s">
        <v>40</v>
      </c>
      <c r="I56" s="61"/>
      <c r="J56" s="61"/>
      <c r="K56" s="61"/>
      <c r="L56" s="61"/>
      <c r="M56" s="62"/>
      <c r="O56" s="21"/>
      <c r="P56" s="32"/>
      <c r="Q56" s="21"/>
      <c r="R56" s="21"/>
      <c r="S56" s="21"/>
      <c r="T56" s="21"/>
    </row>
    <row r="57" spans="1:20" ht="12.75">
      <c r="A57" s="73"/>
      <c r="B57" s="63"/>
      <c r="C57" s="64"/>
      <c r="D57" s="64"/>
      <c r="E57" s="64"/>
      <c r="F57" s="64"/>
      <c r="G57" s="65"/>
      <c r="H57" s="63"/>
      <c r="I57" s="64"/>
      <c r="J57" s="64"/>
      <c r="K57" s="64"/>
      <c r="L57" s="64"/>
      <c r="M57" s="65"/>
      <c r="O57" s="21"/>
      <c r="P57" s="32"/>
      <c r="Q57" s="21"/>
      <c r="R57" s="21"/>
      <c r="S57" s="21"/>
      <c r="T57" s="21"/>
    </row>
    <row r="58" spans="1:20" ht="12.75">
      <c r="A58" s="73"/>
      <c r="B58" s="63"/>
      <c r="C58" s="64"/>
      <c r="D58" s="64"/>
      <c r="E58" s="64"/>
      <c r="F58" s="64"/>
      <c r="G58" s="65"/>
      <c r="H58" s="63"/>
      <c r="I58" s="64"/>
      <c r="J58" s="64"/>
      <c r="K58" s="64"/>
      <c r="L58" s="64"/>
      <c r="M58" s="65"/>
      <c r="O58" s="21"/>
      <c r="P58" s="32"/>
      <c r="Q58" s="21"/>
      <c r="R58" s="21"/>
      <c r="S58" s="21"/>
      <c r="T58" s="21"/>
    </row>
    <row r="59" spans="1:20" ht="12.75">
      <c r="A59" s="73"/>
      <c r="B59" s="63"/>
      <c r="C59" s="64"/>
      <c r="D59" s="64"/>
      <c r="E59" s="64"/>
      <c r="F59" s="64"/>
      <c r="G59" s="65"/>
      <c r="H59" s="63"/>
      <c r="I59" s="64"/>
      <c r="J59" s="64"/>
      <c r="K59" s="64"/>
      <c r="L59" s="64"/>
      <c r="M59" s="65"/>
      <c r="O59" s="21"/>
      <c r="P59" s="32"/>
      <c r="Q59" s="21"/>
      <c r="R59" s="21"/>
      <c r="S59" s="21"/>
      <c r="T59" s="21"/>
    </row>
    <row r="60" spans="1:20" ht="12.75">
      <c r="A60" s="73"/>
      <c r="B60" s="63"/>
      <c r="C60" s="64"/>
      <c r="D60" s="64"/>
      <c r="E60" s="64"/>
      <c r="F60" s="64"/>
      <c r="G60" s="65"/>
      <c r="H60" s="63"/>
      <c r="I60" s="64"/>
      <c r="J60" s="64"/>
      <c r="K60" s="64"/>
      <c r="L60" s="64"/>
      <c r="M60" s="65"/>
      <c r="O60" s="21"/>
      <c r="P60" s="32"/>
      <c r="Q60" s="21"/>
      <c r="R60" s="21"/>
      <c r="S60" s="21"/>
      <c r="T60" s="21"/>
    </row>
    <row r="61" spans="1:20" ht="12.75">
      <c r="A61" s="73"/>
      <c r="B61" s="63"/>
      <c r="C61" s="64"/>
      <c r="D61" s="64"/>
      <c r="E61" s="64"/>
      <c r="F61" s="64"/>
      <c r="G61" s="65"/>
      <c r="H61" s="63"/>
      <c r="I61" s="64"/>
      <c r="J61" s="64"/>
      <c r="K61" s="64"/>
      <c r="L61" s="64"/>
      <c r="M61" s="65"/>
      <c r="O61" s="21"/>
      <c r="P61" s="32"/>
      <c r="Q61" s="21"/>
      <c r="R61" s="21"/>
      <c r="S61" s="21"/>
      <c r="T61" s="21"/>
    </row>
    <row r="62" spans="1:20" ht="12.75">
      <c r="A62" s="73"/>
      <c r="B62" s="63"/>
      <c r="C62" s="64"/>
      <c r="D62" s="64"/>
      <c r="E62" s="64"/>
      <c r="F62" s="64"/>
      <c r="G62" s="65"/>
      <c r="H62" s="63"/>
      <c r="I62" s="64"/>
      <c r="J62" s="64"/>
      <c r="K62" s="64"/>
      <c r="L62" s="64"/>
      <c r="M62" s="65"/>
      <c r="O62" s="21"/>
      <c r="P62" s="32"/>
      <c r="Q62" s="21"/>
      <c r="R62" s="21"/>
      <c r="S62" s="21"/>
      <c r="T62" s="21"/>
    </row>
    <row r="63" spans="1:20" ht="12.75">
      <c r="A63" s="73"/>
      <c r="B63" s="63"/>
      <c r="C63" s="64"/>
      <c r="D63" s="64"/>
      <c r="E63" s="64"/>
      <c r="F63" s="64"/>
      <c r="G63" s="65"/>
      <c r="H63" s="63"/>
      <c r="I63" s="64"/>
      <c r="J63" s="64"/>
      <c r="K63" s="64"/>
      <c r="L63" s="64"/>
      <c r="M63" s="65"/>
      <c r="O63" s="21"/>
      <c r="P63" s="32"/>
      <c r="Q63" s="21"/>
      <c r="R63" s="21"/>
      <c r="S63" s="21"/>
      <c r="T63" s="21"/>
    </row>
    <row r="64" spans="1:20" ht="12.75">
      <c r="A64" s="73"/>
      <c r="B64" s="63"/>
      <c r="C64" s="64"/>
      <c r="D64" s="64"/>
      <c r="E64" s="64"/>
      <c r="F64" s="64"/>
      <c r="G64" s="65"/>
      <c r="H64" s="63"/>
      <c r="I64" s="64"/>
      <c r="J64" s="64"/>
      <c r="K64" s="64"/>
      <c r="L64" s="64"/>
      <c r="M64" s="65"/>
      <c r="O64" s="21"/>
      <c r="P64" s="32"/>
      <c r="Q64" s="21"/>
      <c r="R64" s="21"/>
      <c r="S64" s="21"/>
      <c r="T64" s="21"/>
    </row>
    <row r="65" spans="1:20" ht="12.75">
      <c r="A65" s="73"/>
      <c r="B65" s="63"/>
      <c r="C65" s="64"/>
      <c r="D65" s="64"/>
      <c r="E65" s="64"/>
      <c r="F65" s="64"/>
      <c r="G65" s="65"/>
      <c r="H65" s="63"/>
      <c r="I65" s="64"/>
      <c r="J65" s="64"/>
      <c r="K65" s="64"/>
      <c r="L65" s="64"/>
      <c r="M65" s="65"/>
      <c r="O65" s="21"/>
      <c r="P65" s="32"/>
      <c r="Q65" s="21"/>
      <c r="R65" s="21"/>
      <c r="S65" s="21"/>
      <c r="T65" s="21"/>
    </row>
    <row r="66" spans="1:20" ht="12.75">
      <c r="A66" s="73"/>
      <c r="B66" s="63"/>
      <c r="C66" s="64"/>
      <c r="D66" s="64"/>
      <c r="E66" s="64"/>
      <c r="F66" s="64"/>
      <c r="G66" s="65"/>
      <c r="H66" s="63"/>
      <c r="I66" s="64"/>
      <c r="J66" s="64"/>
      <c r="K66" s="64"/>
      <c r="L66" s="64"/>
      <c r="M66" s="65"/>
      <c r="O66" s="21"/>
      <c r="P66" s="32"/>
      <c r="Q66" s="21"/>
      <c r="R66" s="21"/>
      <c r="S66" s="21"/>
      <c r="T66" s="21"/>
    </row>
    <row r="67" spans="1:20" ht="12.75">
      <c r="A67" s="73"/>
      <c r="B67" s="63"/>
      <c r="C67" s="64"/>
      <c r="D67" s="64"/>
      <c r="E67" s="64"/>
      <c r="F67" s="64"/>
      <c r="G67" s="65"/>
      <c r="H67" s="63"/>
      <c r="I67" s="64"/>
      <c r="J67" s="64"/>
      <c r="K67" s="64"/>
      <c r="L67" s="64"/>
      <c r="M67" s="65"/>
      <c r="O67" s="21"/>
      <c r="P67" s="32"/>
      <c r="Q67" s="21"/>
      <c r="R67" s="21"/>
      <c r="S67" s="21"/>
      <c r="T67" s="21"/>
    </row>
    <row r="68" spans="1:20" ht="12.75">
      <c r="A68" s="73"/>
      <c r="B68" s="63"/>
      <c r="C68" s="64"/>
      <c r="D68" s="64"/>
      <c r="E68" s="64"/>
      <c r="F68" s="64"/>
      <c r="G68" s="65"/>
      <c r="H68" s="63"/>
      <c r="I68" s="64"/>
      <c r="J68" s="64"/>
      <c r="K68" s="64"/>
      <c r="L68" s="64"/>
      <c r="M68" s="65"/>
      <c r="O68" s="21"/>
      <c r="P68" s="32"/>
      <c r="Q68" s="21"/>
      <c r="R68" s="21"/>
      <c r="S68" s="21"/>
      <c r="T68" s="21"/>
    </row>
    <row r="69" spans="1:20" ht="12.75">
      <c r="A69" s="73"/>
      <c r="B69" s="63"/>
      <c r="C69" s="64"/>
      <c r="D69" s="64"/>
      <c r="E69" s="64"/>
      <c r="F69" s="64"/>
      <c r="G69" s="65"/>
      <c r="H69" s="63"/>
      <c r="I69" s="64"/>
      <c r="J69" s="64"/>
      <c r="K69" s="64"/>
      <c r="L69" s="64"/>
      <c r="M69" s="65"/>
      <c r="O69" s="21"/>
      <c r="P69" s="32"/>
      <c r="Q69" s="21"/>
      <c r="R69" s="21"/>
      <c r="S69" s="21"/>
      <c r="T69" s="21"/>
    </row>
    <row r="70" spans="1:20" ht="12.75">
      <c r="A70" s="73"/>
      <c r="B70" s="63"/>
      <c r="C70" s="64"/>
      <c r="D70" s="64"/>
      <c r="E70" s="64"/>
      <c r="F70" s="64"/>
      <c r="G70" s="65"/>
      <c r="H70" s="63"/>
      <c r="I70" s="64"/>
      <c r="J70" s="64"/>
      <c r="K70" s="64"/>
      <c r="L70" s="64"/>
      <c r="M70" s="65"/>
      <c r="O70" s="21"/>
      <c r="P70" s="32"/>
      <c r="Q70" s="21"/>
      <c r="R70" s="21"/>
      <c r="S70" s="21"/>
      <c r="T70" s="21"/>
    </row>
    <row r="71" spans="1:20" ht="12.75">
      <c r="A71" s="73"/>
      <c r="B71" s="63"/>
      <c r="C71" s="64"/>
      <c r="D71" s="64"/>
      <c r="E71" s="64"/>
      <c r="F71" s="64"/>
      <c r="G71" s="65"/>
      <c r="H71" s="63"/>
      <c r="I71" s="64"/>
      <c r="J71" s="64"/>
      <c r="K71" s="64"/>
      <c r="L71" s="64"/>
      <c r="M71" s="65"/>
      <c r="O71" s="21"/>
      <c r="P71" s="32"/>
      <c r="Q71" s="21"/>
      <c r="R71" s="21"/>
      <c r="S71" s="21"/>
      <c r="T71" s="21"/>
    </row>
    <row r="72" spans="1:20" ht="12.75">
      <c r="A72" s="73"/>
      <c r="B72" s="63"/>
      <c r="C72" s="64"/>
      <c r="D72" s="64"/>
      <c r="E72" s="64"/>
      <c r="F72" s="64"/>
      <c r="G72" s="65"/>
      <c r="H72" s="63"/>
      <c r="I72" s="64"/>
      <c r="J72" s="64"/>
      <c r="K72" s="64"/>
      <c r="L72" s="64"/>
      <c r="M72" s="65"/>
      <c r="O72" s="21"/>
      <c r="P72" s="32"/>
      <c r="Q72" s="21"/>
      <c r="R72" s="21"/>
      <c r="S72" s="21"/>
      <c r="T72" s="21"/>
    </row>
    <row r="73" spans="1:20" ht="12.75">
      <c r="A73" s="73"/>
      <c r="B73" s="63"/>
      <c r="C73" s="64"/>
      <c r="D73" s="64"/>
      <c r="E73" s="64"/>
      <c r="F73" s="64"/>
      <c r="G73" s="65"/>
      <c r="H73" s="63"/>
      <c r="I73" s="64"/>
      <c r="J73" s="64"/>
      <c r="K73" s="64"/>
      <c r="L73" s="64"/>
      <c r="M73" s="65"/>
      <c r="O73" s="21"/>
      <c r="P73" s="32"/>
      <c r="Q73" s="21"/>
      <c r="R73" s="21"/>
      <c r="S73" s="21"/>
      <c r="T73" s="21"/>
    </row>
    <row r="74" spans="1:20" ht="12.75">
      <c r="A74" s="74"/>
      <c r="B74" s="63"/>
      <c r="C74" s="64"/>
      <c r="D74" s="64"/>
      <c r="E74" s="64"/>
      <c r="F74" s="64"/>
      <c r="G74" s="65"/>
      <c r="H74" s="63"/>
      <c r="I74" s="64"/>
      <c r="J74" s="64"/>
      <c r="K74" s="64"/>
      <c r="L74" s="64"/>
      <c r="M74" s="65"/>
      <c r="O74" s="21"/>
      <c r="P74" s="32"/>
      <c r="Q74" s="21"/>
      <c r="R74" s="21"/>
      <c r="S74" s="21"/>
      <c r="T74" s="21"/>
    </row>
    <row r="75" spans="2:20" ht="12.75">
      <c r="B75" s="63"/>
      <c r="C75" s="64"/>
      <c r="D75" s="64"/>
      <c r="E75" s="64"/>
      <c r="F75" s="64"/>
      <c r="G75" s="65"/>
      <c r="H75" s="63"/>
      <c r="I75" s="64"/>
      <c r="J75" s="64"/>
      <c r="K75" s="64"/>
      <c r="L75" s="64"/>
      <c r="M75" s="65"/>
      <c r="O75" s="21"/>
      <c r="P75" s="32"/>
      <c r="Q75" s="21"/>
      <c r="R75" s="21"/>
      <c r="S75" s="21"/>
      <c r="T75" s="21"/>
    </row>
    <row r="76" spans="2:20" ht="12.75">
      <c r="B76" s="63"/>
      <c r="C76" s="64"/>
      <c r="D76" s="64"/>
      <c r="E76" s="64"/>
      <c r="F76" s="64"/>
      <c r="G76" s="65"/>
      <c r="H76" s="63"/>
      <c r="I76" s="64"/>
      <c r="J76" s="64"/>
      <c r="K76" s="64"/>
      <c r="L76" s="64"/>
      <c r="M76" s="65"/>
      <c r="O76" s="21"/>
      <c r="P76" s="32"/>
      <c r="Q76" s="21"/>
      <c r="R76" s="21"/>
      <c r="S76" s="21"/>
      <c r="T76" s="21"/>
    </row>
    <row r="77" spans="2:20" ht="12.75">
      <c r="B77" s="63"/>
      <c r="C77" s="64"/>
      <c r="D77" s="64"/>
      <c r="E77" s="64"/>
      <c r="F77" s="64"/>
      <c r="G77" s="65"/>
      <c r="H77" s="63"/>
      <c r="I77" s="64"/>
      <c r="J77" s="64"/>
      <c r="K77" s="64"/>
      <c r="L77" s="64"/>
      <c r="M77" s="65"/>
      <c r="O77" s="21"/>
      <c r="P77" s="32"/>
      <c r="Q77" s="21"/>
      <c r="R77" s="21"/>
      <c r="S77" s="21"/>
      <c r="T77" s="21"/>
    </row>
    <row r="78" spans="2:20" ht="12.75">
      <c r="B78" s="66"/>
      <c r="C78" s="67"/>
      <c r="D78" s="67"/>
      <c r="E78" s="67"/>
      <c r="F78" s="67"/>
      <c r="G78" s="68"/>
      <c r="H78" s="66"/>
      <c r="I78" s="67"/>
      <c r="J78" s="67"/>
      <c r="K78" s="67"/>
      <c r="L78" s="67"/>
      <c r="M78" s="68"/>
      <c r="O78" s="21"/>
      <c r="P78" s="32"/>
      <c r="Q78" s="21"/>
      <c r="R78" s="21"/>
      <c r="S78" s="21"/>
      <c r="T78" s="21"/>
    </row>
    <row r="79" spans="2:20" ht="12.75">
      <c r="B79" s="14" t="s">
        <v>3</v>
      </c>
      <c r="H79" s="92" t="s">
        <v>33</v>
      </c>
      <c r="I79" s="92"/>
      <c r="J79" s="92"/>
      <c r="K79" s="92"/>
      <c r="L79" s="92"/>
      <c r="M79" s="92"/>
      <c r="O79" s="21"/>
      <c r="P79" s="32"/>
      <c r="Q79" s="21"/>
      <c r="R79" s="21"/>
      <c r="S79" s="21"/>
      <c r="T79" s="21"/>
    </row>
    <row r="80" spans="2:20" ht="18" customHeight="1">
      <c r="B80" s="82" t="s">
        <v>41</v>
      </c>
      <c r="C80" s="83"/>
      <c r="D80" s="83"/>
      <c r="E80" s="83"/>
      <c r="F80" s="83"/>
      <c r="G80" s="84"/>
      <c r="H80" s="82" t="s">
        <v>42</v>
      </c>
      <c r="I80" s="83"/>
      <c r="J80" s="83"/>
      <c r="K80" s="83"/>
      <c r="L80" s="83"/>
      <c r="M80" s="84"/>
      <c r="O80" s="21"/>
      <c r="P80" s="32"/>
      <c r="Q80" s="21"/>
      <c r="R80" s="21"/>
      <c r="S80" s="21"/>
      <c r="T80" s="21"/>
    </row>
    <row r="81" spans="1:20" ht="12.75">
      <c r="A81" s="72" t="s">
        <v>10</v>
      </c>
      <c r="B81" s="60"/>
      <c r="C81" s="61"/>
      <c r="D81" s="61"/>
      <c r="E81" s="61"/>
      <c r="F81" s="61"/>
      <c r="G81" s="62"/>
      <c r="H81" s="60"/>
      <c r="I81" s="61"/>
      <c r="J81" s="61"/>
      <c r="K81" s="61"/>
      <c r="L81" s="61"/>
      <c r="M81" s="62"/>
      <c r="O81" s="21"/>
      <c r="P81" s="32"/>
      <c r="Q81" s="21"/>
      <c r="R81" s="21"/>
      <c r="S81" s="21"/>
      <c r="T81" s="21"/>
    </row>
    <row r="82" spans="1:20" ht="12.75">
      <c r="A82" s="73"/>
      <c r="B82" s="63"/>
      <c r="C82" s="64"/>
      <c r="D82" s="64"/>
      <c r="E82" s="64"/>
      <c r="F82" s="64"/>
      <c r="G82" s="65"/>
      <c r="H82" s="63"/>
      <c r="I82" s="64"/>
      <c r="J82" s="64"/>
      <c r="K82" s="64"/>
      <c r="L82" s="64"/>
      <c r="M82" s="65"/>
      <c r="O82" s="21"/>
      <c r="P82" s="32"/>
      <c r="Q82" s="21"/>
      <c r="R82" s="21"/>
      <c r="S82" s="21"/>
      <c r="T82" s="21"/>
    </row>
    <row r="83" spans="1:20" ht="12.75">
      <c r="A83" s="73"/>
      <c r="B83" s="63"/>
      <c r="C83" s="64"/>
      <c r="D83" s="64"/>
      <c r="E83" s="64"/>
      <c r="F83" s="64"/>
      <c r="G83" s="65"/>
      <c r="H83" s="63"/>
      <c r="I83" s="64"/>
      <c r="J83" s="64"/>
      <c r="K83" s="64"/>
      <c r="L83" s="64"/>
      <c r="M83" s="65"/>
      <c r="O83" s="21"/>
      <c r="P83" s="32"/>
      <c r="Q83" s="21"/>
      <c r="R83" s="21"/>
      <c r="S83" s="21"/>
      <c r="T83" s="21"/>
    </row>
    <row r="84" spans="1:20" ht="12.75">
      <c r="A84" s="73"/>
      <c r="B84" s="63"/>
      <c r="C84" s="64"/>
      <c r="D84" s="64"/>
      <c r="E84" s="64"/>
      <c r="F84" s="64"/>
      <c r="G84" s="65"/>
      <c r="H84" s="63"/>
      <c r="I84" s="64"/>
      <c r="J84" s="64"/>
      <c r="K84" s="64"/>
      <c r="L84" s="64"/>
      <c r="M84" s="65"/>
      <c r="O84" s="21"/>
      <c r="P84" s="32"/>
      <c r="Q84" s="21"/>
      <c r="R84" s="21"/>
      <c r="S84" s="21"/>
      <c r="T84" s="21"/>
    </row>
    <row r="85" spans="1:20" ht="12.75">
      <c r="A85" s="73"/>
      <c r="B85" s="63"/>
      <c r="C85" s="64"/>
      <c r="D85" s="64"/>
      <c r="E85" s="64"/>
      <c r="F85" s="64"/>
      <c r="G85" s="65"/>
      <c r="H85" s="63"/>
      <c r="I85" s="64"/>
      <c r="J85" s="64"/>
      <c r="K85" s="64"/>
      <c r="L85" s="64"/>
      <c r="M85" s="65"/>
      <c r="O85" s="21"/>
      <c r="P85" s="32"/>
      <c r="Q85" s="21"/>
      <c r="R85" s="21"/>
      <c r="S85" s="21"/>
      <c r="T85" s="21"/>
    </row>
    <row r="86" spans="1:20" ht="12.75">
      <c r="A86" s="73"/>
      <c r="B86" s="63"/>
      <c r="C86" s="64"/>
      <c r="D86" s="64"/>
      <c r="E86" s="64"/>
      <c r="F86" s="64"/>
      <c r="G86" s="65"/>
      <c r="H86" s="63"/>
      <c r="I86" s="64"/>
      <c r="J86" s="64"/>
      <c r="K86" s="64"/>
      <c r="L86" s="64"/>
      <c r="M86" s="65"/>
      <c r="O86" s="21"/>
      <c r="P86" s="32"/>
      <c r="Q86" s="21"/>
      <c r="R86" s="21"/>
      <c r="S86" s="21"/>
      <c r="T86" s="21"/>
    </row>
    <row r="87" spans="1:20" ht="12.75">
      <c r="A87" s="73"/>
      <c r="B87" s="63"/>
      <c r="C87" s="64"/>
      <c r="D87" s="64"/>
      <c r="E87" s="64"/>
      <c r="F87" s="64"/>
      <c r="G87" s="65"/>
      <c r="H87" s="63"/>
      <c r="I87" s="64"/>
      <c r="J87" s="64"/>
      <c r="K87" s="64"/>
      <c r="L87" s="64"/>
      <c r="M87" s="65"/>
      <c r="O87" s="21"/>
      <c r="P87" s="32"/>
      <c r="Q87" s="21"/>
      <c r="R87" s="21"/>
      <c r="S87" s="21"/>
      <c r="T87" s="21"/>
    </row>
    <row r="88" spans="1:20" ht="12.75">
      <c r="A88" s="73"/>
      <c r="B88" s="63"/>
      <c r="C88" s="64"/>
      <c r="D88" s="64"/>
      <c r="E88" s="64"/>
      <c r="F88" s="64"/>
      <c r="G88" s="65"/>
      <c r="H88" s="63"/>
      <c r="I88" s="64"/>
      <c r="J88" s="64"/>
      <c r="K88" s="64"/>
      <c r="L88" s="64"/>
      <c r="M88" s="65"/>
      <c r="O88" s="21"/>
      <c r="P88" s="32"/>
      <c r="Q88" s="21"/>
      <c r="R88" s="21"/>
      <c r="S88" s="21"/>
      <c r="T88" s="21"/>
    </row>
    <row r="89" spans="1:20" ht="12.75">
      <c r="A89" s="73"/>
      <c r="B89" s="63"/>
      <c r="C89" s="64"/>
      <c r="D89" s="64"/>
      <c r="E89" s="64"/>
      <c r="F89" s="64"/>
      <c r="G89" s="65"/>
      <c r="H89" s="63"/>
      <c r="I89" s="64"/>
      <c r="J89" s="64"/>
      <c r="K89" s="64"/>
      <c r="L89" s="64"/>
      <c r="M89" s="65"/>
      <c r="O89" s="21"/>
      <c r="P89" s="32"/>
      <c r="Q89" s="21"/>
      <c r="R89" s="21"/>
      <c r="S89" s="21"/>
      <c r="T89" s="21"/>
    </row>
    <row r="90" spans="1:20" ht="12.75">
      <c r="A90" s="73"/>
      <c r="B90" s="63"/>
      <c r="C90" s="64"/>
      <c r="D90" s="64"/>
      <c r="E90" s="64"/>
      <c r="F90" s="64"/>
      <c r="G90" s="65"/>
      <c r="H90" s="63"/>
      <c r="I90" s="64"/>
      <c r="J90" s="64"/>
      <c r="K90" s="64"/>
      <c r="L90" s="64"/>
      <c r="M90" s="65"/>
      <c r="O90" s="21"/>
      <c r="P90" s="32"/>
      <c r="Q90" s="21"/>
      <c r="R90" s="21"/>
      <c r="S90" s="21"/>
      <c r="T90" s="21"/>
    </row>
    <row r="91" spans="1:20" ht="12.75">
      <c r="A91" s="73"/>
      <c r="B91" s="63"/>
      <c r="C91" s="64"/>
      <c r="D91" s="64"/>
      <c r="E91" s="64"/>
      <c r="F91" s="64"/>
      <c r="G91" s="65"/>
      <c r="H91" s="63"/>
      <c r="I91" s="64"/>
      <c r="J91" s="64"/>
      <c r="K91" s="64"/>
      <c r="L91" s="64"/>
      <c r="M91" s="65"/>
      <c r="O91" s="21"/>
      <c r="P91" s="32"/>
      <c r="Q91" s="21"/>
      <c r="R91" s="21"/>
      <c r="S91" s="21"/>
      <c r="T91" s="21"/>
    </row>
    <row r="92" spans="1:20" ht="12.75">
      <c r="A92" s="73"/>
      <c r="B92" s="63"/>
      <c r="C92" s="64"/>
      <c r="D92" s="64"/>
      <c r="E92" s="64"/>
      <c r="F92" s="64"/>
      <c r="G92" s="65"/>
      <c r="H92" s="63"/>
      <c r="I92" s="64"/>
      <c r="J92" s="64"/>
      <c r="K92" s="64"/>
      <c r="L92" s="64"/>
      <c r="M92" s="65"/>
      <c r="O92" s="21"/>
      <c r="P92" s="32"/>
      <c r="Q92" s="21"/>
      <c r="R92" s="21"/>
      <c r="S92" s="21"/>
      <c r="T92" s="21"/>
    </row>
    <row r="93" spans="1:20" ht="12.75">
      <c r="A93" s="73"/>
      <c r="B93" s="63"/>
      <c r="C93" s="64"/>
      <c r="D93" s="64"/>
      <c r="E93" s="64"/>
      <c r="F93" s="64"/>
      <c r="G93" s="65"/>
      <c r="H93" s="63"/>
      <c r="I93" s="64"/>
      <c r="J93" s="64"/>
      <c r="K93" s="64"/>
      <c r="L93" s="64"/>
      <c r="M93" s="65"/>
      <c r="O93" s="21"/>
      <c r="P93" s="32"/>
      <c r="Q93" s="21"/>
      <c r="R93" s="21"/>
      <c r="S93" s="21"/>
      <c r="T93" s="21"/>
    </row>
    <row r="94" spans="1:20" ht="12.75">
      <c r="A94" s="73"/>
      <c r="B94" s="63"/>
      <c r="C94" s="64"/>
      <c r="D94" s="64"/>
      <c r="E94" s="64"/>
      <c r="F94" s="64"/>
      <c r="G94" s="65"/>
      <c r="H94" s="63"/>
      <c r="I94" s="64"/>
      <c r="J94" s="64"/>
      <c r="K94" s="64"/>
      <c r="L94" s="64"/>
      <c r="M94" s="65"/>
      <c r="O94" s="21"/>
      <c r="P94" s="32"/>
      <c r="Q94" s="21"/>
      <c r="R94" s="21"/>
      <c r="S94" s="21"/>
      <c r="T94" s="21"/>
    </row>
    <row r="95" spans="1:20" ht="12.75">
      <c r="A95" s="73"/>
      <c r="B95" s="63"/>
      <c r="C95" s="64"/>
      <c r="D95" s="64"/>
      <c r="E95" s="64"/>
      <c r="F95" s="64"/>
      <c r="G95" s="65"/>
      <c r="H95" s="63"/>
      <c r="I95" s="64"/>
      <c r="J95" s="64"/>
      <c r="K95" s="64"/>
      <c r="L95" s="64"/>
      <c r="M95" s="65"/>
      <c r="O95" s="21"/>
      <c r="P95" s="32"/>
      <c r="Q95" s="21"/>
      <c r="R95" s="21"/>
      <c r="S95" s="21"/>
      <c r="T95" s="21"/>
    </row>
    <row r="96" spans="1:13" ht="12.75">
      <c r="A96" s="73"/>
      <c r="B96" s="63"/>
      <c r="C96" s="64"/>
      <c r="D96" s="64"/>
      <c r="E96" s="64"/>
      <c r="F96" s="64"/>
      <c r="G96" s="65"/>
      <c r="H96" s="63"/>
      <c r="I96" s="64"/>
      <c r="J96" s="64"/>
      <c r="K96" s="64"/>
      <c r="L96" s="64"/>
      <c r="M96" s="65"/>
    </row>
    <row r="97" spans="1:13" ht="12.75">
      <c r="A97" s="73"/>
      <c r="B97" s="63"/>
      <c r="C97" s="64"/>
      <c r="D97" s="64"/>
      <c r="E97" s="64"/>
      <c r="F97" s="64"/>
      <c r="G97" s="65"/>
      <c r="H97" s="63"/>
      <c r="I97" s="64"/>
      <c r="J97" s="64"/>
      <c r="K97" s="64"/>
      <c r="L97" s="64"/>
      <c r="M97" s="65"/>
    </row>
    <row r="98" spans="1:13" ht="12.75">
      <c r="A98" s="73"/>
      <c r="B98" s="63"/>
      <c r="C98" s="64"/>
      <c r="D98" s="64"/>
      <c r="E98" s="64"/>
      <c r="F98" s="64"/>
      <c r="G98" s="65"/>
      <c r="H98" s="63"/>
      <c r="I98" s="64"/>
      <c r="J98" s="64"/>
      <c r="K98" s="64"/>
      <c r="L98" s="64"/>
      <c r="M98" s="65"/>
    </row>
    <row r="99" spans="1:13" ht="12.75">
      <c r="A99" s="74"/>
      <c r="B99" s="63"/>
      <c r="C99" s="64"/>
      <c r="D99" s="64"/>
      <c r="E99" s="64"/>
      <c r="F99" s="64"/>
      <c r="G99" s="65"/>
      <c r="H99" s="63"/>
      <c r="I99" s="64"/>
      <c r="J99" s="64"/>
      <c r="K99" s="64"/>
      <c r="L99" s="64"/>
      <c r="M99" s="65"/>
    </row>
    <row r="100" spans="2:13" ht="12.75">
      <c r="B100" s="63"/>
      <c r="C100" s="64"/>
      <c r="D100" s="64"/>
      <c r="E100" s="64"/>
      <c r="F100" s="64"/>
      <c r="G100" s="65"/>
      <c r="H100" s="63"/>
      <c r="I100" s="64"/>
      <c r="J100" s="64"/>
      <c r="K100" s="64"/>
      <c r="L100" s="64"/>
      <c r="M100" s="65"/>
    </row>
    <row r="101" spans="2:13" ht="12.75">
      <c r="B101" s="63"/>
      <c r="C101" s="64"/>
      <c r="D101" s="64"/>
      <c r="E101" s="64"/>
      <c r="F101" s="64"/>
      <c r="G101" s="65"/>
      <c r="H101" s="63"/>
      <c r="I101" s="64"/>
      <c r="J101" s="64"/>
      <c r="K101" s="64"/>
      <c r="L101" s="64"/>
      <c r="M101" s="65"/>
    </row>
    <row r="102" spans="2:13" ht="12.75">
      <c r="B102" s="63"/>
      <c r="C102" s="64"/>
      <c r="D102" s="64"/>
      <c r="E102" s="64"/>
      <c r="F102" s="64"/>
      <c r="G102" s="65"/>
      <c r="H102" s="63"/>
      <c r="I102" s="64"/>
      <c r="J102" s="64"/>
      <c r="K102" s="64"/>
      <c r="L102" s="64"/>
      <c r="M102" s="65"/>
    </row>
    <row r="103" spans="2:13" ht="12.75">
      <c r="B103" s="66"/>
      <c r="C103" s="67"/>
      <c r="D103" s="67"/>
      <c r="E103" s="67"/>
      <c r="F103" s="67"/>
      <c r="G103" s="68"/>
      <c r="H103" s="66"/>
      <c r="I103" s="67"/>
      <c r="J103" s="67"/>
      <c r="K103" s="67"/>
      <c r="L103" s="67"/>
      <c r="M103" s="68"/>
    </row>
    <row r="104" ht="12.75"/>
    <row r="105" ht="12.75"/>
    <row r="106" spans="2:7" ht="15.75">
      <c r="B106" s="16">
        <v>1</v>
      </c>
      <c r="C106" s="23" t="s">
        <v>43</v>
      </c>
      <c r="D106" s="18">
        <v>1924</v>
      </c>
      <c r="E106" s="18">
        <v>1984</v>
      </c>
      <c r="F106" s="18">
        <v>2044</v>
      </c>
      <c r="G106" s="19">
        <v>1864</v>
      </c>
    </row>
    <row r="107" spans="2:7" ht="15.75">
      <c r="B107" s="16">
        <v>2</v>
      </c>
      <c r="C107" s="23" t="s">
        <v>44</v>
      </c>
      <c r="D107" s="18">
        <v>1925</v>
      </c>
      <c r="E107" s="18">
        <v>1985</v>
      </c>
      <c r="F107" s="18">
        <v>2045</v>
      </c>
      <c r="G107" s="19">
        <v>1865</v>
      </c>
    </row>
    <row r="108" spans="2:7" ht="15.75">
      <c r="B108" s="16">
        <v>3</v>
      </c>
      <c r="C108" s="23" t="s">
        <v>45</v>
      </c>
      <c r="D108" s="18">
        <v>1926</v>
      </c>
      <c r="E108" s="18">
        <v>1986</v>
      </c>
      <c r="F108" s="18">
        <v>2046</v>
      </c>
      <c r="G108" s="19">
        <v>1866</v>
      </c>
    </row>
    <row r="109" spans="2:7" ht="15.75">
      <c r="B109" s="16">
        <v>4</v>
      </c>
      <c r="C109" s="23" t="s">
        <v>46</v>
      </c>
      <c r="D109" s="18">
        <v>1927</v>
      </c>
      <c r="E109" s="18">
        <v>1987</v>
      </c>
      <c r="F109" s="18">
        <v>2047</v>
      </c>
      <c r="G109" s="19">
        <v>1867</v>
      </c>
    </row>
    <row r="110" spans="2:7" ht="15.75">
      <c r="B110" s="16">
        <v>5</v>
      </c>
      <c r="C110" s="23" t="s">
        <v>47</v>
      </c>
      <c r="D110" s="18">
        <v>1928</v>
      </c>
      <c r="E110" s="18">
        <v>1988</v>
      </c>
      <c r="F110" s="18">
        <v>2048</v>
      </c>
      <c r="G110" s="19">
        <v>1868</v>
      </c>
    </row>
    <row r="111" spans="2:7" ht="15.75">
      <c r="B111" s="16">
        <v>6</v>
      </c>
      <c r="C111" s="23" t="s">
        <v>48</v>
      </c>
      <c r="D111" s="18">
        <v>1929</v>
      </c>
      <c r="E111" s="18">
        <v>1989</v>
      </c>
      <c r="F111" s="18">
        <v>2049</v>
      </c>
      <c r="G111" s="19">
        <v>1869</v>
      </c>
    </row>
    <row r="112" spans="2:7" ht="15.75">
      <c r="B112" s="16">
        <v>7</v>
      </c>
      <c r="C112" s="23" t="s">
        <v>49</v>
      </c>
      <c r="D112" s="18">
        <v>1930</v>
      </c>
      <c r="E112" s="18">
        <v>1990</v>
      </c>
      <c r="F112" s="18">
        <v>2050</v>
      </c>
      <c r="G112" s="19">
        <v>1870</v>
      </c>
    </row>
    <row r="113" spans="2:7" ht="15.75">
      <c r="B113" s="16">
        <v>8</v>
      </c>
      <c r="C113" s="23" t="s">
        <v>50</v>
      </c>
      <c r="D113" s="18">
        <v>1931</v>
      </c>
      <c r="E113" s="18">
        <v>1991</v>
      </c>
      <c r="F113" s="18">
        <v>2051</v>
      </c>
      <c r="G113" s="19">
        <v>1871</v>
      </c>
    </row>
    <row r="114" spans="2:7" ht="15.75">
      <c r="B114" s="16">
        <v>9</v>
      </c>
      <c r="C114" s="23" t="s">
        <v>51</v>
      </c>
      <c r="D114" s="18">
        <v>1932</v>
      </c>
      <c r="E114" s="18">
        <v>1992</v>
      </c>
      <c r="F114" s="18">
        <v>2052</v>
      </c>
      <c r="G114" s="19">
        <v>1872</v>
      </c>
    </row>
    <row r="115" spans="2:7" ht="15.75">
      <c r="B115" s="16">
        <v>10</v>
      </c>
      <c r="C115" s="23" t="s">
        <v>52</v>
      </c>
      <c r="D115" s="18">
        <v>1933</v>
      </c>
      <c r="E115" s="18">
        <v>1993</v>
      </c>
      <c r="F115" s="18">
        <v>2053</v>
      </c>
      <c r="G115" s="19">
        <v>1873</v>
      </c>
    </row>
    <row r="116" spans="2:7" ht="15.75">
      <c r="B116" s="16">
        <v>11</v>
      </c>
      <c r="C116" s="23" t="s">
        <v>53</v>
      </c>
      <c r="D116" s="18">
        <v>1934</v>
      </c>
      <c r="E116" s="18">
        <v>1994</v>
      </c>
      <c r="F116" s="18">
        <v>2054</v>
      </c>
      <c r="G116" s="19">
        <v>1874</v>
      </c>
    </row>
    <row r="117" spans="2:7" ht="15.75">
      <c r="B117" s="16">
        <v>12</v>
      </c>
      <c r="C117" s="23" t="s">
        <v>54</v>
      </c>
      <c r="D117" s="18">
        <v>1935</v>
      </c>
      <c r="E117" s="18">
        <v>1995</v>
      </c>
      <c r="F117" s="18">
        <v>2055</v>
      </c>
      <c r="G117" s="19">
        <v>1875</v>
      </c>
    </row>
    <row r="118" spans="2:7" ht="15.75">
      <c r="B118" s="16">
        <v>13</v>
      </c>
      <c r="C118" s="23" t="s">
        <v>55</v>
      </c>
      <c r="D118" s="18">
        <v>1936</v>
      </c>
      <c r="E118" s="18">
        <v>1996</v>
      </c>
      <c r="F118" s="18">
        <v>2056</v>
      </c>
      <c r="G118" s="19">
        <v>1876</v>
      </c>
    </row>
    <row r="119" spans="2:7" ht="15.75">
      <c r="B119" s="16">
        <v>14</v>
      </c>
      <c r="C119" s="23" t="s">
        <v>56</v>
      </c>
      <c r="D119" s="18">
        <v>1937</v>
      </c>
      <c r="E119" s="18">
        <v>1997</v>
      </c>
      <c r="F119" s="18">
        <v>2057</v>
      </c>
      <c r="G119" s="19">
        <v>1877</v>
      </c>
    </row>
    <row r="120" spans="2:7" ht="15.75">
      <c r="B120" s="16">
        <v>15</v>
      </c>
      <c r="C120" s="23" t="s">
        <v>57</v>
      </c>
      <c r="D120" s="18">
        <v>1938</v>
      </c>
      <c r="E120" s="18">
        <v>1998</v>
      </c>
      <c r="F120" s="18">
        <v>2058</v>
      </c>
      <c r="G120" s="19">
        <v>1878</v>
      </c>
    </row>
    <row r="121" spans="2:7" ht="15.75">
      <c r="B121" s="16">
        <v>16</v>
      </c>
      <c r="C121" s="23" t="s">
        <v>58</v>
      </c>
      <c r="D121" s="18">
        <v>1939</v>
      </c>
      <c r="E121" s="18">
        <v>1999</v>
      </c>
      <c r="F121" s="18">
        <v>2059</v>
      </c>
      <c r="G121" s="19">
        <v>1879</v>
      </c>
    </row>
    <row r="122" spans="2:7" ht="15.75">
      <c r="B122" s="16">
        <v>17</v>
      </c>
      <c r="C122" s="23" t="s">
        <v>59</v>
      </c>
      <c r="D122" s="18">
        <v>1940</v>
      </c>
      <c r="E122" s="18">
        <v>2000</v>
      </c>
      <c r="F122" s="18">
        <v>2060</v>
      </c>
      <c r="G122" s="19">
        <v>1880</v>
      </c>
    </row>
    <row r="123" spans="2:7" ht="15.75">
      <c r="B123" s="16">
        <v>18</v>
      </c>
      <c r="C123" s="23" t="s">
        <v>60</v>
      </c>
      <c r="D123" s="18">
        <v>1941</v>
      </c>
      <c r="E123" s="18">
        <v>2001</v>
      </c>
      <c r="F123" s="18">
        <v>2061</v>
      </c>
      <c r="G123" s="19">
        <v>1881</v>
      </c>
    </row>
    <row r="124" spans="2:7" ht="15.75">
      <c r="B124" s="16">
        <v>19</v>
      </c>
      <c r="C124" s="23" t="s">
        <v>61</v>
      </c>
      <c r="D124" s="18">
        <v>1942</v>
      </c>
      <c r="E124" s="18">
        <v>2002</v>
      </c>
      <c r="F124" s="18">
        <v>2062</v>
      </c>
      <c r="G124" s="19">
        <v>1882</v>
      </c>
    </row>
    <row r="125" spans="2:7" ht="15.75">
      <c r="B125" s="16">
        <v>20</v>
      </c>
      <c r="C125" s="23" t="s">
        <v>62</v>
      </c>
      <c r="D125" s="18">
        <v>1943</v>
      </c>
      <c r="E125" s="18">
        <v>2003</v>
      </c>
      <c r="F125" s="18">
        <v>2063</v>
      </c>
      <c r="G125" s="19">
        <v>1883</v>
      </c>
    </row>
    <row r="126" spans="2:7" ht="15.75">
      <c r="B126" s="16">
        <v>21</v>
      </c>
      <c r="C126" s="23" t="s">
        <v>63</v>
      </c>
      <c r="D126" s="18">
        <v>1944</v>
      </c>
      <c r="E126" s="18">
        <v>2004</v>
      </c>
      <c r="F126" s="18">
        <v>2064</v>
      </c>
      <c r="G126" s="19">
        <v>1884</v>
      </c>
    </row>
    <row r="127" spans="2:7" ht="15.75">
      <c r="B127" s="16">
        <v>22</v>
      </c>
      <c r="C127" s="23" t="s">
        <v>64</v>
      </c>
      <c r="D127" s="18">
        <v>1945</v>
      </c>
      <c r="E127" s="18">
        <v>2005</v>
      </c>
      <c r="F127" s="18">
        <v>2065</v>
      </c>
      <c r="G127" s="19">
        <v>1885</v>
      </c>
    </row>
    <row r="128" spans="2:7" ht="15.75">
      <c r="B128" s="16">
        <v>23</v>
      </c>
      <c r="C128" s="23" t="s">
        <v>65</v>
      </c>
      <c r="D128" s="18">
        <v>1946</v>
      </c>
      <c r="E128" s="18">
        <v>2006</v>
      </c>
      <c r="F128" s="18">
        <v>2066</v>
      </c>
      <c r="G128" s="19">
        <v>1886</v>
      </c>
    </row>
    <row r="129" spans="2:7" ht="21" customHeight="1">
      <c r="B129" s="16">
        <v>24</v>
      </c>
      <c r="C129" s="47" t="s">
        <v>66</v>
      </c>
      <c r="D129" s="18">
        <v>1947</v>
      </c>
      <c r="E129" s="18">
        <v>2007</v>
      </c>
      <c r="F129" s="18">
        <v>2067</v>
      </c>
      <c r="G129" s="19">
        <v>1887</v>
      </c>
    </row>
    <row r="130" spans="2:7" ht="15.75">
      <c r="B130" s="16">
        <v>25</v>
      </c>
      <c r="C130" s="23" t="s">
        <v>67</v>
      </c>
      <c r="D130" s="18">
        <v>1948</v>
      </c>
      <c r="E130" s="18">
        <v>2008</v>
      </c>
      <c r="F130" s="18">
        <v>2068</v>
      </c>
      <c r="G130" s="19">
        <v>1888</v>
      </c>
    </row>
    <row r="131" spans="2:7" ht="15.75">
      <c r="B131" s="16">
        <v>26</v>
      </c>
      <c r="C131" s="23" t="s">
        <v>68</v>
      </c>
      <c r="D131" s="18">
        <v>1949</v>
      </c>
      <c r="E131" s="18">
        <v>2009</v>
      </c>
      <c r="F131" s="18">
        <v>2069</v>
      </c>
      <c r="G131" s="19">
        <v>1889</v>
      </c>
    </row>
    <row r="132" spans="2:7" ht="15.75">
      <c r="B132" s="16">
        <v>27</v>
      </c>
      <c r="C132" s="23" t="s">
        <v>69</v>
      </c>
      <c r="D132" s="18">
        <v>1950</v>
      </c>
      <c r="E132" s="18">
        <v>2010</v>
      </c>
      <c r="F132" s="18">
        <v>2070</v>
      </c>
      <c r="G132" s="19">
        <v>1890</v>
      </c>
    </row>
    <row r="133" spans="2:7" ht="15.75">
      <c r="B133" s="16">
        <v>28</v>
      </c>
      <c r="C133" s="23" t="s">
        <v>70</v>
      </c>
      <c r="D133" s="18">
        <v>1951</v>
      </c>
      <c r="E133" s="18">
        <v>2011</v>
      </c>
      <c r="F133" s="18">
        <v>2071</v>
      </c>
      <c r="G133" s="19">
        <v>1891</v>
      </c>
    </row>
    <row r="134" spans="2:7" ht="15.75">
      <c r="B134" s="16">
        <v>29</v>
      </c>
      <c r="C134" s="23" t="s">
        <v>71</v>
      </c>
      <c r="D134" s="18">
        <v>1952</v>
      </c>
      <c r="E134" s="18">
        <v>2012</v>
      </c>
      <c r="F134" s="18">
        <v>2072</v>
      </c>
      <c r="G134" s="19">
        <v>1892</v>
      </c>
    </row>
    <row r="135" spans="2:7" ht="15.75">
      <c r="B135" s="16">
        <v>30</v>
      </c>
      <c r="C135" s="23" t="s">
        <v>72</v>
      </c>
      <c r="D135" s="18">
        <v>1953</v>
      </c>
      <c r="E135" s="18">
        <v>2013</v>
      </c>
      <c r="F135" s="18">
        <v>2073</v>
      </c>
      <c r="G135" s="19">
        <v>1893</v>
      </c>
    </row>
    <row r="136" spans="2:7" ht="15.75">
      <c r="B136" s="16">
        <v>31</v>
      </c>
      <c r="C136" s="23" t="s">
        <v>73</v>
      </c>
      <c r="D136" s="18">
        <v>1954</v>
      </c>
      <c r="E136" s="18">
        <v>2014</v>
      </c>
      <c r="F136" s="18">
        <v>2074</v>
      </c>
      <c r="G136" s="19">
        <v>1894</v>
      </c>
    </row>
    <row r="137" spans="2:7" ht="15.75">
      <c r="B137" s="16">
        <v>32</v>
      </c>
      <c r="C137" s="23" t="s">
        <v>74</v>
      </c>
      <c r="D137" s="18">
        <v>1955</v>
      </c>
      <c r="E137" s="18">
        <v>2015</v>
      </c>
      <c r="F137" s="18">
        <v>2075</v>
      </c>
      <c r="G137" s="19">
        <v>1895</v>
      </c>
    </row>
    <row r="138" spans="2:7" ht="15.75">
      <c r="B138" s="16">
        <v>33</v>
      </c>
      <c r="C138" s="23" t="s">
        <v>75</v>
      </c>
      <c r="D138" s="18">
        <v>1956</v>
      </c>
      <c r="E138" s="18">
        <v>2016</v>
      </c>
      <c r="F138" s="18">
        <v>2076</v>
      </c>
      <c r="G138" s="19">
        <v>1896</v>
      </c>
    </row>
    <row r="139" spans="2:7" ht="15.75">
      <c r="B139" s="16">
        <v>34</v>
      </c>
      <c r="C139" s="23" t="s">
        <v>76</v>
      </c>
      <c r="D139" s="18">
        <v>1957</v>
      </c>
      <c r="E139" s="18">
        <v>2017</v>
      </c>
      <c r="F139" s="18">
        <v>2077</v>
      </c>
      <c r="G139" s="19">
        <v>1897</v>
      </c>
    </row>
    <row r="140" spans="2:7" ht="15.75">
      <c r="B140" s="16">
        <v>35</v>
      </c>
      <c r="C140" s="23" t="s">
        <v>77</v>
      </c>
      <c r="D140" s="18">
        <v>1958</v>
      </c>
      <c r="E140" s="18">
        <v>2018</v>
      </c>
      <c r="F140" s="18">
        <v>2078</v>
      </c>
      <c r="G140" s="19">
        <v>1898</v>
      </c>
    </row>
    <row r="141" spans="2:7" ht="15.75">
      <c r="B141" s="16">
        <v>36</v>
      </c>
      <c r="C141" s="23" t="s">
        <v>78</v>
      </c>
      <c r="D141" s="18">
        <v>1959</v>
      </c>
      <c r="E141" s="18">
        <v>2019</v>
      </c>
      <c r="F141" s="18">
        <v>2079</v>
      </c>
      <c r="G141" s="19">
        <v>1899</v>
      </c>
    </row>
    <row r="142" spans="2:7" ht="15.75">
      <c r="B142" s="16">
        <v>37</v>
      </c>
      <c r="C142" s="23" t="s">
        <v>104</v>
      </c>
      <c r="D142" s="18">
        <v>1960</v>
      </c>
      <c r="E142" s="18">
        <v>2020</v>
      </c>
      <c r="F142" s="18">
        <v>2080</v>
      </c>
      <c r="G142" s="19">
        <v>1900</v>
      </c>
    </row>
    <row r="143" spans="2:7" ht="15.75">
      <c r="B143" s="16">
        <v>38</v>
      </c>
      <c r="C143" s="23" t="s">
        <v>80</v>
      </c>
      <c r="D143" s="18">
        <v>1961</v>
      </c>
      <c r="E143" s="18">
        <v>2021</v>
      </c>
      <c r="F143" s="18">
        <v>2081</v>
      </c>
      <c r="G143" s="19">
        <v>1901</v>
      </c>
    </row>
    <row r="144" spans="2:7" ht="15.75">
      <c r="B144" s="16">
        <v>39</v>
      </c>
      <c r="C144" s="23" t="s">
        <v>81</v>
      </c>
      <c r="D144" s="18">
        <v>1962</v>
      </c>
      <c r="E144" s="18">
        <v>2022</v>
      </c>
      <c r="F144" s="18">
        <v>2082</v>
      </c>
      <c r="G144" s="19">
        <v>1902</v>
      </c>
    </row>
    <row r="145" spans="2:7" ht="15.75">
      <c r="B145" s="16">
        <v>40</v>
      </c>
      <c r="C145" s="23" t="s">
        <v>82</v>
      </c>
      <c r="D145" s="18">
        <v>1963</v>
      </c>
      <c r="E145" s="18">
        <v>2023</v>
      </c>
      <c r="F145" s="18">
        <v>2083</v>
      </c>
      <c r="G145" s="19">
        <v>1903</v>
      </c>
    </row>
    <row r="146" spans="2:7" ht="15.75">
      <c r="B146" s="16">
        <v>41</v>
      </c>
      <c r="C146" s="23" t="s">
        <v>83</v>
      </c>
      <c r="D146" s="18">
        <v>1964</v>
      </c>
      <c r="E146" s="18">
        <v>2024</v>
      </c>
      <c r="F146" s="18">
        <v>2084</v>
      </c>
      <c r="G146" s="19">
        <v>1904</v>
      </c>
    </row>
    <row r="147" spans="2:7" ht="15.75">
      <c r="B147" s="16">
        <v>42</v>
      </c>
      <c r="C147" s="23" t="s">
        <v>84</v>
      </c>
      <c r="D147" s="18">
        <v>1965</v>
      </c>
      <c r="E147" s="18">
        <v>2025</v>
      </c>
      <c r="F147" s="18">
        <v>2085</v>
      </c>
      <c r="G147" s="19">
        <v>1905</v>
      </c>
    </row>
    <row r="148" spans="2:7" ht="15.75">
      <c r="B148" s="16">
        <v>43</v>
      </c>
      <c r="C148" s="23" t="s">
        <v>85</v>
      </c>
      <c r="D148" s="18">
        <v>1966</v>
      </c>
      <c r="E148" s="18">
        <v>2026</v>
      </c>
      <c r="F148" s="18">
        <v>2086</v>
      </c>
      <c r="G148" s="19">
        <v>1906</v>
      </c>
    </row>
    <row r="149" spans="2:7" ht="15.75">
      <c r="B149" s="16">
        <v>44</v>
      </c>
      <c r="C149" s="23" t="s">
        <v>86</v>
      </c>
      <c r="D149" s="18">
        <v>1967</v>
      </c>
      <c r="E149" s="18">
        <v>2027</v>
      </c>
      <c r="F149" s="18">
        <v>2087</v>
      </c>
      <c r="G149" s="19">
        <v>1907</v>
      </c>
    </row>
    <row r="150" spans="2:7" ht="15.75">
      <c r="B150" s="16">
        <v>45</v>
      </c>
      <c r="C150" s="23" t="s">
        <v>87</v>
      </c>
      <c r="D150" s="18">
        <v>1968</v>
      </c>
      <c r="E150" s="18">
        <v>2028</v>
      </c>
      <c r="F150" s="18">
        <v>2088</v>
      </c>
      <c r="G150" s="19">
        <v>1908</v>
      </c>
    </row>
    <row r="151" spans="2:7" ht="15.75">
      <c r="B151" s="16">
        <v>46</v>
      </c>
      <c r="C151" s="23" t="s">
        <v>88</v>
      </c>
      <c r="D151" s="18">
        <v>1969</v>
      </c>
      <c r="E151" s="18">
        <v>2029</v>
      </c>
      <c r="F151" s="18">
        <v>2089</v>
      </c>
      <c r="G151" s="19">
        <v>1909</v>
      </c>
    </row>
    <row r="152" spans="2:7" ht="15.75">
      <c r="B152" s="16">
        <v>47</v>
      </c>
      <c r="C152" s="23" t="s">
        <v>89</v>
      </c>
      <c r="D152" s="18">
        <v>1970</v>
      </c>
      <c r="E152" s="18">
        <v>2030</v>
      </c>
      <c r="F152" s="18">
        <v>2090</v>
      </c>
      <c r="G152" s="19">
        <v>1910</v>
      </c>
    </row>
    <row r="153" spans="2:7" ht="15.75">
      <c r="B153" s="16">
        <v>48</v>
      </c>
      <c r="C153" s="23" t="s">
        <v>90</v>
      </c>
      <c r="D153" s="18">
        <v>1971</v>
      </c>
      <c r="E153" s="18">
        <v>2031</v>
      </c>
      <c r="F153" s="18">
        <v>2091</v>
      </c>
      <c r="G153" s="19">
        <v>1911</v>
      </c>
    </row>
    <row r="154" spans="2:7" ht="15.75">
      <c r="B154" s="16">
        <v>49</v>
      </c>
      <c r="C154" s="23" t="s">
        <v>91</v>
      </c>
      <c r="D154" s="18">
        <v>1972</v>
      </c>
      <c r="E154" s="18">
        <v>2032</v>
      </c>
      <c r="F154" s="18">
        <v>2092</v>
      </c>
      <c r="G154" s="19">
        <v>1912</v>
      </c>
    </row>
    <row r="155" spans="2:7" ht="15.75">
      <c r="B155" s="16">
        <v>50</v>
      </c>
      <c r="C155" s="23" t="s">
        <v>92</v>
      </c>
      <c r="D155" s="18">
        <v>1973</v>
      </c>
      <c r="E155" s="18">
        <v>2033</v>
      </c>
      <c r="F155" s="18">
        <v>2093</v>
      </c>
      <c r="G155" s="19">
        <v>1913</v>
      </c>
    </row>
    <row r="156" spans="2:7" ht="15.75">
      <c r="B156" s="16">
        <v>51</v>
      </c>
      <c r="C156" s="23" t="s">
        <v>93</v>
      </c>
      <c r="D156" s="18">
        <v>1974</v>
      </c>
      <c r="E156" s="18">
        <v>2034</v>
      </c>
      <c r="F156" s="18">
        <v>2094</v>
      </c>
      <c r="G156" s="19">
        <v>1914</v>
      </c>
    </row>
    <row r="157" spans="2:7" ht="15.75">
      <c r="B157" s="16">
        <v>52</v>
      </c>
      <c r="C157" s="23" t="s">
        <v>94</v>
      </c>
      <c r="D157" s="18">
        <v>1975</v>
      </c>
      <c r="E157" s="18">
        <v>2035</v>
      </c>
      <c r="F157" s="18">
        <v>2095</v>
      </c>
      <c r="G157" s="19">
        <v>1915</v>
      </c>
    </row>
    <row r="158" spans="2:7" ht="15.75">
      <c r="B158" s="16">
        <v>53</v>
      </c>
      <c r="C158" s="23" t="s">
        <v>95</v>
      </c>
      <c r="D158" s="18">
        <v>1976</v>
      </c>
      <c r="E158" s="18">
        <v>2036</v>
      </c>
      <c r="F158" s="18">
        <v>2096</v>
      </c>
      <c r="G158" s="19">
        <v>1916</v>
      </c>
    </row>
    <row r="159" spans="2:7" ht="15.75">
      <c r="B159" s="16">
        <v>54</v>
      </c>
      <c r="C159" s="23" t="s">
        <v>96</v>
      </c>
      <c r="D159" s="18">
        <v>1977</v>
      </c>
      <c r="E159" s="18">
        <v>2037</v>
      </c>
      <c r="F159" s="18">
        <v>2097</v>
      </c>
      <c r="G159" s="19">
        <v>1917</v>
      </c>
    </row>
    <row r="160" spans="2:7" ht="15.75">
      <c r="B160" s="16">
        <v>55</v>
      </c>
      <c r="C160" s="23" t="s">
        <v>97</v>
      </c>
      <c r="D160" s="18">
        <v>1978</v>
      </c>
      <c r="E160" s="18">
        <v>2038</v>
      </c>
      <c r="F160" s="18">
        <v>2098</v>
      </c>
      <c r="G160" s="19">
        <v>1918</v>
      </c>
    </row>
    <row r="161" spans="2:7" ht="15.75">
      <c r="B161" s="16">
        <v>56</v>
      </c>
      <c r="C161" s="23" t="s">
        <v>98</v>
      </c>
      <c r="D161" s="18">
        <v>1979</v>
      </c>
      <c r="E161" s="18">
        <v>2039</v>
      </c>
      <c r="F161" s="18">
        <v>2099</v>
      </c>
      <c r="G161" s="19">
        <v>1919</v>
      </c>
    </row>
    <row r="162" spans="2:7" ht="15.75">
      <c r="B162" s="16">
        <v>57</v>
      </c>
      <c r="C162" s="23" t="s">
        <v>99</v>
      </c>
      <c r="D162" s="18">
        <v>1980</v>
      </c>
      <c r="E162" s="18">
        <v>2040</v>
      </c>
      <c r="F162" s="18">
        <v>2100</v>
      </c>
      <c r="G162" s="19">
        <v>1920</v>
      </c>
    </row>
    <row r="163" spans="2:7" ht="15.75">
      <c r="B163" s="16">
        <v>58</v>
      </c>
      <c r="C163" s="23" t="s">
        <v>100</v>
      </c>
      <c r="D163" s="18">
        <v>1981</v>
      </c>
      <c r="E163" s="18">
        <v>2041</v>
      </c>
      <c r="F163" s="18">
        <v>2101</v>
      </c>
      <c r="G163" s="19">
        <v>1921</v>
      </c>
    </row>
    <row r="164" spans="2:7" ht="15.75">
      <c r="B164" s="16">
        <v>59</v>
      </c>
      <c r="C164" s="23" t="s">
        <v>101</v>
      </c>
      <c r="D164" s="18">
        <v>1982</v>
      </c>
      <c r="E164" s="18">
        <v>2042</v>
      </c>
      <c r="F164" s="18">
        <v>2102</v>
      </c>
      <c r="G164" s="19">
        <v>1922</v>
      </c>
    </row>
    <row r="165" spans="2:7" ht="15.75">
      <c r="B165" s="16">
        <v>60</v>
      </c>
      <c r="C165" s="23" t="s">
        <v>102</v>
      </c>
      <c r="D165" s="18">
        <v>1983</v>
      </c>
      <c r="E165" s="18">
        <v>2043</v>
      </c>
      <c r="F165" s="18">
        <v>2103</v>
      </c>
      <c r="G165" s="19">
        <v>1923</v>
      </c>
    </row>
  </sheetData>
  <sheetProtection selectLockedCells="1" selectUnlockedCells="1"/>
  <mergeCells count="35">
    <mergeCell ref="B1:M1"/>
    <mergeCell ref="G3:G4"/>
    <mergeCell ref="R3:S3"/>
    <mergeCell ref="H4:J4"/>
    <mergeCell ref="L4:M4"/>
    <mergeCell ref="I3:J3"/>
    <mergeCell ref="H6:M28"/>
    <mergeCell ref="H5:M5"/>
    <mergeCell ref="O20:R20"/>
    <mergeCell ref="H29:M29"/>
    <mergeCell ref="H30:M30"/>
    <mergeCell ref="A81:A99"/>
    <mergeCell ref="B5:G5"/>
    <mergeCell ref="B6:G28"/>
    <mergeCell ref="B30:G30"/>
    <mergeCell ref="H81:M103"/>
    <mergeCell ref="A1:A4"/>
    <mergeCell ref="B3:B4"/>
    <mergeCell ref="C3:D4"/>
    <mergeCell ref="B80:G80"/>
    <mergeCell ref="B81:G103"/>
    <mergeCell ref="E3:F4"/>
    <mergeCell ref="B2:M2"/>
    <mergeCell ref="A5:A23"/>
    <mergeCell ref="A31:A49"/>
    <mergeCell ref="A56:A74"/>
    <mergeCell ref="H79:M79"/>
    <mergeCell ref="H54:M54"/>
    <mergeCell ref="H80:M80"/>
    <mergeCell ref="B31:G53"/>
    <mergeCell ref="H31:M53"/>
    <mergeCell ref="B56:G78"/>
    <mergeCell ref="H56:M78"/>
    <mergeCell ref="B55:G55"/>
    <mergeCell ref="H55:M55"/>
  </mergeCells>
  <hyperlinks>
    <hyperlink ref="H29:M29" location="'Mo dau'!A1" display="QUAY VỀ TRANG MỞ ĐẦU"/>
    <hyperlink ref="H79:M79" location="'Mo dau'!A1" display="QUAY VỀ TRANG MỞ ĐẦU"/>
    <hyperlink ref="H54:M54" location="'Mo dau'!A1" display="QUAY VỀ TRANG MỞ ĐẦU"/>
  </hyperlinks>
  <printOptions/>
  <pageMargins left="0.14" right="0.19" top="1.02" bottom="1.24" header="0.47" footer="0.57"/>
  <pageSetup orientation="portrait" paperSize="9" scale="85" r:id="rId4"/>
  <headerFooter alignWithMargins="0">
    <oddHeader>&amp;CVẠN PHƯỚC FUNERAL SERVICES</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ChieuTruc</dc:creator>
  <cp:keywords/>
  <dc:description/>
  <cp:lastModifiedBy>Linh</cp:lastModifiedBy>
  <dcterms:created xsi:type="dcterms:W3CDTF">2003-11-20T07:13:45Z</dcterms:created>
  <dcterms:modified xsi:type="dcterms:W3CDTF">2014-04-19T16:22:42Z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